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70y272299\share\下水道課\ＨＰ更新用データ（3月中使用）\"/>
    </mc:Choice>
  </mc:AlternateContent>
  <workbookProtection workbookAlgorithmName="SHA-512" workbookHashValue="iaQNqy8d5G+stArCfnDJ10h/FBHQ0PLe4voyIRPc//LC/TgnJhP1CeVIEe5mICYVHyGoI6LlesLGUq/gkLjbqA==" workbookSaltValue="wYW8xv3I95DKyCQmWHKm0g==" workbookSpinCount="100000" lockStructure="1"/>
  <bookViews>
    <workbookView xWindow="0" yWindow="15" windowWidth="1536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<sst xmlns="http://schemas.openxmlformats.org/spreadsheetml/2006/main" count="240" uniqueCount="123">
  <si>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</si>
  <si>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</si>
  <si>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</si>
  <si>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</si>
  <si>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</si>
  <si>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</si>
  <si>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</si>
  <si>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</si>
  <si>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</si>
  <si>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</si>
  <si>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</si>
  <si>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</si>
  <si>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</si>
  <si>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</si>
  <si>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</si>
  <si>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</si>
  <si>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</si>
  <si>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</si>
  <si>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</si>
  <si>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</si>
  <si>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</si>
  <si>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</si>
  <si>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</si>
  <si>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</si>
  <si>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</si>
  <si>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</si>
  <si>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</si>
  <si>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</si>
  <si>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</si>
  <si>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</si>
  <si>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</si>
  <si>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</si>
  <si>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</si>
  <si>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</si>
  <si>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</si>
  <si>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</si>
  <si>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</si>
  <si>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</si>
  <si>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</si>
  <si>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</si>
  <si>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</si>
  <si>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</si>
  <si>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</si>
  <si>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</si>
  <si>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</si>
  <si>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</si>
  <si>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</si>
  <si>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</si>
  <si>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</si>
  <si>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</si>
  <si>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</si>
  <si>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</si>
  <si>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</si>
  <si>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</si>
  <si>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</si>
  <si>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</si>
  <si>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</si>
  <si>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</si>
  <si>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</si>
  <si>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</si>
  <si>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</si>
  <si>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</si>
  <si>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</si>
  <si>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</si>
  <si>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</si>
  <si>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</si>
  <si>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</si>
  <si>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</si>
  <si>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</si>
  <si>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</si>
  <si>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</si>
  <si>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</si>
  <si>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</si>
  <si>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</si>
  <si>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</si>
  <si>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</si>
  <si>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</si>
  <si>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</si>
  <si>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</si>
  <si>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</si>
  <si>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</si>
  <si>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</si>
  <si>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</si>
  <si>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</si>
  <si>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</si>
  <si>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</si>
  <si>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</si>
  <si>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</si>
  <si>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</si>
  <si>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</si>
  <si>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</si>
  <si>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</si>
  <si>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</si>
  <si>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</si>
  <si>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</si>
  <si>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</si>
  <si>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</si>
  <si>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</si>
  <si>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</si>
  <si>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</si>
  <si>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</si>
  <si>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</si>
  <si>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</si>
  <si>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</si>
  <si>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</si>
  <si>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</si>
  <si>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</si>
  <si>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</si>
  <si>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</si>
  <si>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</si>
  <si>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</si>
  <si>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</si>
  <si>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</si>
  <si>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</si>
  <si>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</si>
  <si>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</si>
  <si>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</si>
  <si>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</si>
  <si>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</si>
  <si>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</si>
  <si>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経営の健全性、効率性及び老朽化状況から現状問題はないが、普及率、水洗化率がともに100%に近く、今後は大幅な収入増が見込めず、むしろ、人口減少に伴う収入減が危惧される。
　よって、維持更新費用を抑制するため、平成33年度を目途に、市の単独処理場（公共下水道施設）で処理している汚水を、流域下水道と処理区統合を行い、流域下水道で処理していくことで経費の抑制に努めていくこととしている。</t>
    <rPh sb="105" eb="107">
      <t>ヘイセイ</t>
    </rPh>
    <phoneticPr fontId="16"/>
  </si>
  <si>
    <t>　①の経常収支比率では本市は100%で類似団体平均値、全国平均より若干劣っている。本市の数値が常に100%で推移しているのは、市の補助金などの収入で収支の均衡を保っているためである。
　④の企業債残高対事業規模比率が、類似団体平均値、全国平均よりも良い数値となっていることについては、大規模住宅開発事業に伴い実施したことから、単独処理場整備費用等が不要であったためと考えられる。
　⑧の水洗化率の比較では本市は99.33%で、類似団体平均値の83.06%、全国平均の82.67%を上回っている。
　⑤の経費回収率の比較及び⑥汚水処理原価の比較については、両方とも類似団体平均値よりも良い数値となっているが、①の経常収支比率の比較で述べたとおり、市の補助金で収支の均衡を保っていることによるものである。
　なお、⑦の施設利用率については、単独処理場を設置していないため、当該値を計上していない。</t>
    <rPh sb="23" eb="26">
      <t>ヘイキンチ</t>
    </rPh>
    <rPh sb="27" eb="29">
      <t>ゼンコク</t>
    </rPh>
    <rPh sb="29" eb="31">
      <t>ヘイキン</t>
    </rPh>
    <rPh sb="33" eb="35">
      <t>ジャッカン</t>
    </rPh>
    <rPh sb="35" eb="36">
      <t>オト</t>
    </rPh>
    <rPh sb="95" eb="97">
      <t>キギョウ</t>
    </rPh>
    <rPh sb="97" eb="98">
      <t>サイ</t>
    </rPh>
    <rPh sb="98" eb="100">
      <t>ザンダカ</t>
    </rPh>
    <rPh sb="100" eb="101">
      <t>タイ</t>
    </rPh>
    <rPh sb="101" eb="103">
      <t>ジギョウ</t>
    </rPh>
    <rPh sb="103" eb="105">
      <t>キボ</t>
    </rPh>
    <rPh sb="105" eb="107">
      <t>ヒリツ</t>
    </rPh>
    <rPh sb="109" eb="111">
      <t>ルイジ</t>
    </rPh>
    <rPh sb="111" eb="113">
      <t>ダンタイ</t>
    </rPh>
    <rPh sb="117" eb="119">
      <t>ゼンコク</t>
    </rPh>
    <rPh sb="119" eb="121">
      <t>ヘイキン</t>
    </rPh>
    <rPh sb="124" eb="125">
      <t>ヨ</t>
    </rPh>
    <rPh sb="126" eb="128">
      <t>スウチ</t>
    </rPh>
    <rPh sb="142" eb="145">
      <t>ダイキボ</t>
    </rPh>
    <rPh sb="145" eb="147">
      <t>ジュウタク</t>
    </rPh>
    <rPh sb="147" eb="149">
      <t>カイハツ</t>
    </rPh>
    <rPh sb="149" eb="151">
      <t>ジギョウ</t>
    </rPh>
    <rPh sb="152" eb="153">
      <t>トモナ</t>
    </rPh>
    <rPh sb="154" eb="156">
      <t>ジッシ</t>
    </rPh>
    <rPh sb="163" eb="165">
      <t>タンドク</t>
    </rPh>
    <rPh sb="165" eb="168">
      <t>ショリジョウ</t>
    </rPh>
    <rPh sb="168" eb="170">
      <t>セイビ</t>
    </rPh>
    <rPh sb="170" eb="172">
      <t>ヒヨウ</t>
    </rPh>
    <rPh sb="172" eb="173">
      <t>トウ</t>
    </rPh>
    <rPh sb="174" eb="176">
      <t>フヨウ</t>
    </rPh>
    <rPh sb="183" eb="184">
      <t>カンガ</t>
    </rPh>
    <rPh sb="228" eb="230">
      <t>ゼンコク</t>
    </rPh>
    <rPh sb="230" eb="232">
      <t>ヘイキン</t>
    </rPh>
    <phoneticPr fontId="16"/>
  </si>
  <si>
    <t>　②の管渠老朽化率の比較では、類似団体平均値も本市の数値もほぼ0％である。管渠の耐用年数が50年とされていることから、類型区分D2の類似団体（供用開始後30年未満）で比較しているためである。しかし、管渠以外のポンプ場設備等は耐用年数を超過しており、順次、部分的な更新を行っている。
　③の管渠改善率の比較では、本市の数値は0%で変化が無いのに対し、類似団体平均値では、0.09%となっている。このことにより、類似団体の中で管渠の耐用年数に比して、早い段階で長寿命化に着手している団体が増えていると推測できる。</t>
    <rPh sb="19" eb="22">
      <t>ヘイキンチ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</si>
</sst>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3-445B-B288-3CF98B82FAFC}"/>
            </c:ext>
          </c:extLst>
        </c:ser>
        <c:dLbls>
          <c:showLegendKey val="0"/>
          <c:showVal val="0"/>
          <c:showCatName val="0"/>
          <c:showSerName val="0"/>
          <c:showPercent val="0"/>
          <c:showBubbleSize val="0"/>
        </c:dLbls>
        <c:gapWidth val="150"/>
        <c:axId val="46973696"/>
        <c:axId val="469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2063-445B-B288-3CF98B82FAFC}"/>
            </c:ext>
          </c:extLst>
        </c:ser>
        <c:dLbls>
          <c:showLegendKey val="0"/>
          <c:showVal val="0"/>
          <c:showCatName val="0"/>
          <c:showSerName val="0"/>
          <c:showPercent val="0"/>
          <c:showBubbleSize val="0"/>
        </c:dLbls>
        <c:marker val="1"/>
        <c:smooth val="0"/>
        <c:axId val="46973696"/>
        <c:axId val="46975616"/>
      </c:lineChart>
      <c:dateAx>
        <c:axId val="46973696"/>
        <c:scaling>
          <c:orientation val="minMax"/>
        </c:scaling>
        <c:delete val="1"/>
        <c:axPos val="b"/>
        <c:numFmt formatCode="ge" sourceLinked="1"/>
        <c:majorTickMark val="none"/>
        <c:minorTickMark val="none"/>
        <c:tickLblPos val="none"/>
        <c:crossAx val="46975616"/>
        <c:crosses val="autoZero"/>
        <c:auto val="1"/>
        <c:lblOffset val="100"/>
        <c:baseTimeUnit val="years"/>
      </c:dateAx>
      <c:valAx>
        <c:axId val="46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D4-49B3-90CB-F7AC533486D2}"/>
            </c:ext>
          </c:extLst>
        </c:ser>
        <c:dLbls>
          <c:showLegendKey val="0"/>
          <c:showVal val="0"/>
          <c:showCatName val="0"/>
          <c:showSerName val="0"/>
          <c:showPercent val="0"/>
          <c:showBubbleSize val="0"/>
        </c:dLbls>
        <c:gapWidth val="150"/>
        <c:axId val="65356160"/>
        <c:axId val="653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A5D4-49B3-90CB-F7AC533486D2}"/>
            </c:ext>
          </c:extLst>
        </c:ser>
        <c:dLbls>
          <c:showLegendKey val="0"/>
          <c:showVal val="0"/>
          <c:showCatName val="0"/>
          <c:showSerName val="0"/>
          <c:showPercent val="0"/>
          <c:showBubbleSize val="0"/>
        </c:dLbls>
        <c:marker val="1"/>
        <c:smooth val="0"/>
        <c:axId val="65356160"/>
        <c:axId val="65358080"/>
      </c:lineChart>
      <c:dateAx>
        <c:axId val="65356160"/>
        <c:scaling>
          <c:orientation val="minMax"/>
        </c:scaling>
        <c:delete val="1"/>
        <c:axPos val="b"/>
        <c:numFmt formatCode="ge" sourceLinked="1"/>
        <c:majorTickMark val="none"/>
        <c:minorTickMark val="none"/>
        <c:tickLblPos val="none"/>
        <c:crossAx val="65358080"/>
        <c:crosses val="autoZero"/>
        <c:auto val="1"/>
        <c:lblOffset val="100"/>
        <c:baseTimeUnit val="years"/>
      </c:dateAx>
      <c:valAx>
        <c:axId val="653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98.87</c:v>
                </c:pt>
                <c:pt idx="1">
                  <c:v>98.77</c:v>
                </c:pt>
                <c:pt idx="2">
                  <c:v>99.15</c:v>
                </c:pt>
                <c:pt idx="3">
                  <c:v>99.33</c:v>
                </c:pt>
                <c:pt idx="4">
                  <c:v>99.33</c:v>
                </c:pt>
              </c:numCache>
            </c:numRef>
          </c:val>
          <c:extLst>
            <c:ext xmlns:c16="http://schemas.microsoft.com/office/drawing/2014/chart" uri="{C3380CC4-5D6E-409C-BE32-E72D297353CC}">
              <c16:uniqueId val="{00000000-C53E-4981-A5F8-754C09C672E4}"/>
            </c:ext>
          </c:extLst>
        </c:ser>
        <c:dLbls>
          <c:showLegendKey val="0"/>
          <c:showVal val="0"/>
          <c:showCatName val="0"/>
          <c:showSerName val="0"/>
          <c:showPercent val="0"/>
          <c:showBubbleSize val="0"/>
        </c:dLbls>
        <c:gapWidth val="150"/>
        <c:axId val="65401600"/>
        <c:axId val="654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C53E-4981-A5F8-754C09C672E4}"/>
            </c:ext>
          </c:extLst>
        </c:ser>
        <c:dLbls>
          <c:showLegendKey val="0"/>
          <c:showVal val="0"/>
          <c:showCatName val="0"/>
          <c:showSerName val="0"/>
          <c:showPercent val="0"/>
          <c:showBubbleSize val="0"/>
        </c:dLbls>
        <c:marker val="1"/>
        <c:smooth val="0"/>
        <c:axId val="65401600"/>
        <c:axId val="65403520"/>
      </c:lineChart>
      <c:dateAx>
        <c:axId val="65401600"/>
        <c:scaling>
          <c:orientation val="minMax"/>
        </c:scaling>
        <c:delete val="1"/>
        <c:axPos val="b"/>
        <c:numFmt formatCode="ge" sourceLinked="1"/>
        <c:majorTickMark val="none"/>
        <c:minorTickMark val="none"/>
        <c:tickLblPos val="none"/>
        <c:crossAx val="65403520"/>
        <c:crosses val="autoZero"/>
        <c:auto val="1"/>
        <c:lblOffset val="100"/>
        <c:baseTimeUnit val="years"/>
      </c:dateAx>
      <c:valAx>
        <c:axId val="65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D83-47B4-8B98-ED3831E14A08}"/>
            </c:ext>
          </c:extLst>
        </c:ser>
        <c:dLbls>
          <c:showLegendKey val="0"/>
          <c:showVal val="0"/>
          <c:showCatName val="0"/>
          <c:showSerName val="0"/>
          <c:showPercent val="0"/>
          <c:showBubbleSize val="0"/>
        </c:dLbls>
        <c:gapWidth val="150"/>
        <c:axId val="48067712"/>
        <c:axId val="480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6D83-47B4-8B98-ED3831E14A08}"/>
            </c:ext>
          </c:extLst>
        </c:ser>
        <c:dLbls>
          <c:showLegendKey val="0"/>
          <c:showVal val="0"/>
          <c:showCatName val="0"/>
          <c:showSerName val="0"/>
          <c:showPercent val="0"/>
          <c:showBubbleSize val="0"/>
        </c:dLbls>
        <c:marker val="1"/>
        <c:smooth val="0"/>
        <c:axId val="48067712"/>
        <c:axId val="48069632"/>
      </c:lineChart>
      <c:dateAx>
        <c:axId val="48067712"/>
        <c:scaling>
          <c:orientation val="minMax"/>
        </c:scaling>
        <c:delete val="1"/>
        <c:axPos val="b"/>
        <c:numFmt formatCode="ge" sourceLinked="1"/>
        <c:majorTickMark val="none"/>
        <c:minorTickMark val="none"/>
        <c:tickLblPos val="none"/>
        <c:crossAx val="48069632"/>
        <c:crosses val="autoZero"/>
        <c:auto val="1"/>
        <c:lblOffset val="100"/>
        <c:baseTimeUnit val="years"/>
      </c:dateAx>
      <c:valAx>
        <c:axId val="48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9.9</c:v>
                </c:pt>
                <c:pt idx="1">
                  <c:v>16.43</c:v>
                </c:pt>
                <c:pt idx="2">
                  <c:v>19.32</c:v>
                </c:pt>
                <c:pt idx="3">
                  <c:v>22.22</c:v>
                </c:pt>
                <c:pt idx="4">
                  <c:v>25.1</c:v>
                </c:pt>
              </c:numCache>
            </c:numRef>
          </c:val>
          <c:extLst>
            <c:ext xmlns:c16="http://schemas.microsoft.com/office/drawing/2014/chart" uri="{C3380CC4-5D6E-409C-BE32-E72D297353CC}">
              <c16:uniqueId val="{00000000-17BE-4411-BBA6-AB886DB83FDC}"/>
            </c:ext>
          </c:extLst>
        </c:ser>
        <c:dLbls>
          <c:showLegendKey val="0"/>
          <c:showVal val="0"/>
          <c:showCatName val="0"/>
          <c:showSerName val="0"/>
          <c:showPercent val="0"/>
          <c:showBubbleSize val="0"/>
        </c:dLbls>
        <c:gapWidth val="150"/>
        <c:axId val="48100864"/>
        <c:axId val="481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17BE-4411-BBA6-AB886DB83FDC}"/>
            </c:ext>
          </c:extLst>
        </c:ser>
        <c:dLbls>
          <c:showLegendKey val="0"/>
          <c:showVal val="0"/>
          <c:showCatName val="0"/>
          <c:showSerName val="0"/>
          <c:showPercent val="0"/>
          <c:showBubbleSize val="0"/>
        </c:dLbls>
        <c:marker val="1"/>
        <c:smooth val="0"/>
        <c:axId val="48100864"/>
        <c:axId val="48102784"/>
      </c:lineChart>
      <c:dateAx>
        <c:axId val="48100864"/>
        <c:scaling>
          <c:orientation val="minMax"/>
        </c:scaling>
        <c:delete val="1"/>
        <c:axPos val="b"/>
        <c:numFmt formatCode="ge" sourceLinked="1"/>
        <c:majorTickMark val="none"/>
        <c:minorTickMark val="none"/>
        <c:tickLblPos val="none"/>
        <c:crossAx val="48102784"/>
        <c:crosses val="autoZero"/>
        <c:auto val="1"/>
        <c:lblOffset val="100"/>
        <c:baseTimeUnit val="years"/>
      </c:dateAx>
      <c:valAx>
        <c:axId val="48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94-4748-AD51-C3FA701B4693}"/>
            </c:ext>
          </c:extLst>
        </c:ser>
        <c:dLbls>
          <c:showLegendKey val="0"/>
          <c:showVal val="0"/>
          <c:showCatName val="0"/>
          <c:showSerName val="0"/>
          <c:showPercent val="0"/>
          <c:showBubbleSize val="0"/>
        </c:dLbls>
        <c:gapWidth val="150"/>
        <c:axId val="58627968"/>
        <c:axId val="586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FE94-4748-AD51-C3FA701B4693}"/>
            </c:ext>
          </c:extLst>
        </c:ser>
        <c:dLbls>
          <c:showLegendKey val="0"/>
          <c:showVal val="0"/>
          <c:showCatName val="0"/>
          <c:showSerName val="0"/>
          <c:showPercent val="0"/>
          <c:showBubbleSize val="0"/>
        </c:dLbls>
        <c:marker val="1"/>
        <c:smooth val="0"/>
        <c:axId val="58627968"/>
        <c:axId val="58630144"/>
      </c:lineChart>
      <c:dateAx>
        <c:axId val="58627968"/>
        <c:scaling>
          <c:orientation val="minMax"/>
        </c:scaling>
        <c:delete val="1"/>
        <c:axPos val="b"/>
        <c:numFmt formatCode="ge" sourceLinked="1"/>
        <c:majorTickMark val="none"/>
        <c:minorTickMark val="none"/>
        <c:tickLblPos val="none"/>
        <c:crossAx val="58630144"/>
        <c:crosses val="autoZero"/>
        <c:auto val="1"/>
        <c:lblOffset val="100"/>
        <c:baseTimeUnit val="years"/>
      </c:dateAx>
      <c:valAx>
        <c:axId val="58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27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76-4A87-B457-15BB614CC2E0}"/>
            </c:ext>
          </c:extLst>
        </c:ser>
        <c:dLbls>
          <c:showLegendKey val="0"/>
          <c:showVal val="0"/>
          <c:showCatName val="0"/>
          <c:showSerName val="0"/>
          <c:showPercent val="0"/>
          <c:showBubbleSize val="0"/>
        </c:dLbls>
        <c:gapWidth val="150"/>
        <c:axId val="65092224"/>
        <c:axId val="650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B576-4A87-B457-15BB614CC2E0}"/>
            </c:ext>
          </c:extLst>
        </c:ser>
        <c:dLbls>
          <c:showLegendKey val="0"/>
          <c:showVal val="0"/>
          <c:showCatName val="0"/>
          <c:showSerName val="0"/>
          <c:showPercent val="0"/>
          <c:showBubbleSize val="0"/>
        </c:dLbls>
        <c:marker val="1"/>
        <c:smooth val="0"/>
        <c:axId val="65092224"/>
        <c:axId val="65098496"/>
      </c:lineChart>
      <c:dateAx>
        <c:axId val="65092224"/>
        <c:scaling>
          <c:orientation val="minMax"/>
        </c:scaling>
        <c:delete val="1"/>
        <c:axPos val="b"/>
        <c:numFmt formatCode="ge" sourceLinked="1"/>
        <c:majorTickMark val="none"/>
        <c:minorTickMark val="none"/>
        <c:tickLblPos val="none"/>
        <c:crossAx val="65098496"/>
        <c:crosses val="autoZero"/>
        <c:auto val="1"/>
        <c:lblOffset val="100"/>
        <c:baseTimeUnit val="years"/>
      </c:dateAx>
      <c:valAx>
        <c:axId val="65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4.76</c:v>
                </c:pt>
                <c:pt idx="1">
                  <c:v>2.94</c:v>
                </c:pt>
                <c:pt idx="2">
                  <c:v>3.09</c:v>
                </c:pt>
                <c:pt idx="3">
                  <c:v>2.65</c:v>
                </c:pt>
                <c:pt idx="4">
                  <c:v>2.8</c:v>
                </c:pt>
              </c:numCache>
            </c:numRef>
          </c:val>
          <c:extLst>
            <c:ext xmlns:c16="http://schemas.microsoft.com/office/drawing/2014/chart" uri="{C3380CC4-5D6E-409C-BE32-E72D297353CC}">
              <c16:uniqueId val="{00000000-82B6-4CF7-892A-504F96DA899A}"/>
            </c:ext>
          </c:extLst>
        </c:ser>
        <c:dLbls>
          <c:showLegendKey val="0"/>
          <c:showVal val="0"/>
          <c:showCatName val="0"/>
          <c:showSerName val="0"/>
          <c:showPercent val="0"/>
          <c:showBubbleSize val="0"/>
        </c:dLbls>
        <c:gapWidth val="150"/>
        <c:axId val="65113088"/>
        <c:axId val="651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82B6-4CF7-892A-504F96DA899A}"/>
            </c:ext>
          </c:extLst>
        </c:ser>
        <c:dLbls>
          <c:showLegendKey val="0"/>
          <c:showVal val="0"/>
          <c:showCatName val="0"/>
          <c:showSerName val="0"/>
          <c:showPercent val="0"/>
          <c:showBubbleSize val="0"/>
        </c:dLbls>
        <c:marker val="1"/>
        <c:smooth val="0"/>
        <c:axId val="65113088"/>
        <c:axId val="65156224"/>
      </c:lineChart>
      <c:dateAx>
        <c:axId val="65113088"/>
        <c:scaling>
          <c:orientation val="minMax"/>
        </c:scaling>
        <c:delete val="1"/>
        <c:axPos val="b"/>
        <c:numFmt formatCode="ge" sourceLinked="1"/>
        <c:majorTickMark val="none"/>
        <c:minorTickMark val="none"/>
        <c:tickLblPos val="none"/>
        <c:crossAx val="65156224"/>
        <c:crosses val="autoZero"/>
        <c:auto val="1"/>
        <c:lblOffset val="100"/>
        <c:baseTimeUnit val="years"/>
      </c:dateAx>
      <c:valAx>
        <c:axId val="651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1212.6099999999999</c:v>
                </c:pt>
                <c:pt idx="1">
                  <c:v>1326.55</c:v>
                </c:pt>
                <c:pt idx="2">
                  <c:v>644.64</c:v>
                </c:pt>
                <c:pt idx="3">
                  <c:v>601.89</c:v>
                </c:pt>
                <c:pt idx="4">
                  <c:v>576.12</c:v>
                </c:pt>
              </c:numCache>
            </c:numRef>
          </c:val>
          <c:extLst>
            <c:ext xmlns:c16="http://schemas.microsoft.com/office/drawing/2014/chart" uri="{C3380CC4-5D6E-409C-BE32-E72D297353CC}">
              <c16:uniqueId val="{00000000-8C5A-4BBD-BE10-7E196800D782}"/>
            </c:ext>
          </c:extLst>
        </c:ser>
        <c:dLbls>
          <c:showLegendKey val="0"/>
          <c:showVal val="0"/>
          <c:showCatName val="0"/>
          <c:showSerName val="0"/>
          <c:showPercent val="0"/>
          <c:showBubbleSize val="0"/>
        </c:dLbls>
        <c:gapWidth val="150"/>
        <c:axId val="65179008"/>
        <c:axId val="651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C5A-4BBD-BE10-7E196800D782}"/>
            </c:ext>
          </c:extLst>
        </c:ser>
        <c:dLbls>
          <c:showLegendKey val="0"/>
          <c:showVal val="0"/>
          <c:showCatName val="0"/>
          <c:showSerName val="0"/>
          <c:showPercent val="0"/>
          <c:showBubbleSize val="0"/>
        </c:dLbls>
        <c:marker val="1"/>
        <c:smooth val="0"/>
        <c:axId val="65179008"/>
        <c:axId val="65185280"/>
      </c:lineChart>
      <c:dateAx>
        <c:axId val="65179008"/>
        <c:scaling>
          <c:orientation val="minMax"/>
        </c:scaling>
        <c:delete val="1"/>
        <c:axPos val="b"/>
        <c:numFmt formatCode="ge" sourceLinked="1"/>
        <c:majorTickMark val="none"/>
        <c:minorTickMark val="none"/>
        <c:tickLblPos val="none"/>
        <c:crossAx val="65185280"/>
        <c:crosses val="autoZero"/>
        <c:auto val="1"/>
        <c:lblOffset val="100"/>
        <c:baseTimeUnit val="years"/>
      </c:dateAx>
      <c:valAx>
        <c:axId val="65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98.37</c:v>
                </c:pt>
                <c:pt idx="1">
                  <c:v>97.77</c:v>
                </c:pt>
                <c:pt idx="2">
                  <c:v>98.18</c:v>
                </c:pt>
                <c:pt idx="3">
                  <c:v>98.81</c:v>
                </c:pt>
                <c:pt idx="4">
                  <c:v>100</c:v>
                </c:pt>
              </c:numCache>
            </c:numRef>
          </c:val>
          <c:extLst>
            <c:ext xmlns:c16="http://schemas.microsoft.com/office/drawing/2014/chart" uri="{C3380CC4-5D6E-409C-BE32-E72D297353CC}">
              <c16:uniqueId val="{00000000-EBC7-4363-AE50-BE2FFE80D758}"/>
            </c:ext>
          </c:extLst>
        </c:ser>
        <c:dLbls>
          <c:showLegendKey val="0"/>
          <c:showVal val="0"/>
          <c:showCatName val="0"/>
          <c:showSerName val="0"/>
          <c:showPercent val="0"/>
          <c:showBubbleSize val="0"/>
        </c:dLbls>
        <c:gapWidth val="150"/>
        <c:axId val="65273856"/>
        <c:axId val="652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EBC7-4363-AE50-BE2FFE80D758}"/>
            </c:ext>
          </c:extLst>
        </c:ser>
        <c:dLbls>
          <c:showLegendKey val="0"/>
          <c:showVal val="0"/>
          <c:showCatName val="0"/>
          <c:showSerName val="0"/>
          <c:showPercent val="0"/>
          <c:showBubbleSize val="0"/>
        </c:dLbls>
        <c:marker val="1"/>
        <c:smooth val="0"/>
        <c:axId val="65273856"/>
        <c:axId val="65275776"/>
      </c:lineChart>
      <c:dateAx>
        <c:axId val="65273856"/>
        <c:scaling>
          <c:orientation val="minMax"/>
        </c:scaling>
        <c:delete val="1"/>
        <c:axPos val="b"/>
        <c:numFmt formatCode="ge" sourceLinked="1"/>
        <c:majorTickMark val="none"/>
        <c:minorTickMark val="none"/>
        <c:tickLblPos val="none"/>
        <c:crossAx val="65275776"/>
        <c:crosses val="autoZero"/>
        <c:auto val="1"/>
        <c:lblOffset val="100"/>
        <c:baseTimeUnit val="years"/>
      </c:dateAx>
      <c:valAx>
        <c:axId val="652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206.8</c:v>
                </c:pt>
                <c:pt idx="1">
                  <c:v>188.33</c:v>
                </c:pt>
                <c:pt idx="2">
                  <c:v>189.58</c:v>
                </c:pt>
                <c:pt idx="3">
                  <c:v>193.39</c:v>
                </c:pt>
                <c:pt idx="4">
                  <c:v>187.83</c:v>
                </c:pt>
              </c:numCache>
            </c:numRef>
          </c:val>
          <c:extLst>
            <c:ext xmlns:c16="http://schemas.microsoft.com/office/drawing/2014/chart" uri="{C3380CC4-5D6E-409C-BE32-E72D297353CC}">
              <c16:uniqueId val="{00000000-A13B-48A4-ADD0-FD4EF01FADD1}"/>
            </c:ext>
          </c:extLst>
        </c:ser>
        <c:dLbls>
          <c:showLegendKey val="0"/>
          <c:showVal val="0"/>
          <c:showCatName val="0"/>
          <c:showSerName val="0"/>
          <c:showPercent val="0"/>
          <c:showBubbleSize val="0"/>
        </c:dLbls>
        <c:gapWidth val="150"/>
        <c:axId val="65310720"/>
        <c:axId val="653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A13B-48A4-ADD0-FD4EF01FADD1}"/>
            </c:ext>
          </c:extLst>
        </c:ser>
        <c:dLbls>
          <c:showLegendKey val="0"/>
          <c:showVal val="0"/>
          <c:showCatName val="0"/>
          <c:showSerName val="0"/>
          <c:showPercent val="0"/>
          <c:showBubbleSize val="0"/>
        </c:dLbls>
        <c:marker val="1"/>
        <c:smooth val="0"/>
        <c:axId val="65310720"/>
        <c:axId val="65312640"/>
      </c:lineChart>
      <c:dateAx>
        <c:axId val="65310720"/>
        <c:scaling>
          <c:orientation val="minMax"/>
        </c:scaling>
        <c:delete val="1"/>
        <c:axPos val="b"/>
        <c:numFmt formatCode="ge" sourceLinked="1"/>
        <c:majorTickMark val="none"/>
        <c:minorTickMark val="none"/>
        <c:tickLblPos val="none"/>
        <c:crossAx val="65312640"/>
        <c:crosses val="autoZero"/>
        <c:auto val="1"/>
        <c:lblOffset val="100"/>
        <c:baseTimeUnit val="years"/>
      </c:dateAx>
      <c:valAx>
        <c:axId val="653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四條畷市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55794</v>
      </c>
      <c r="AM8" s="50"/>
      <c r="AN8" s="50"/>
      <c r="AO8" s="50"/>
      <c r="AP8" s="50"/>
      <c r="AQ8" s="50"/>
      <c r="AR8" s="50"/>
      <c r="AS8" s="50"/>
      <c r="AT8" s="45">
        <f>データ!T6</f>
        <v>18.690000000000001</v>
      </c>
      <c r="AU8" s="45"/>
      <c r="AV8" s="45"/>
      <c r="AW8" s="45"/>
      <c r="AX8" s="45"/>
      <c r="AY8" s="45"/>
      <c r="AZ8" s="45"/>
      <c r="BA8" s="45"/>
      <c r="BB8" s="45">
        <f>データ!U6</f>
        <v>2985.23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29.85</v>
      </c>
      <c r="J10" s="45"/>
      <c r="K10" s="45"/>
      <c r="L10" s="45"/>
      <c r="M10" s="45"/>
      <c r="N10" s="45"/>
      <c r="O10" s="45"/>
      <c r="P10" s="45">
        <f>データ!P6</f>
        <v>1.87</v>
      </c>
      <c r="Q10" s="45"/>
      <c r="R10" s="45"/>
      <c r="S10" s="45"/>
      <c r="T10" s="45"/>
      <c r="U10" s="45"/>
      <c r="V10" s="45"/>
      <c r="W10" s="45">
        <f>データ!Q6</f>
        <v>96.97</v>
      </c>
      <c r="X10" s="45"/>
      <c r="Y10" s="45"/>
      <c r="Z10" s="45"/>
      <c r="AA10" s="45"/>
      <c r="AB10" s="45"/>
      <c r="AC10" s="45"/>
      <c r="AD10" s="50">
        <f>データ!R6</f>
        <v>2166</v>
      </c>
      <c r="AE10" s="50"/>
      <c r="AF10" s="50"/>
      <c r="AG10" s="50"/>
      <c r="AH10" s="50"/>
      <c r="AI10" s="50"/>
      <c r="AJ10" s="50"/>
      <c r="AK10" s="2"/>
      <c r="AL10" s="50">
        <f>データ!V6</f>
        <v>1041</v>
      </c>
      <c r="AM10" s="50"/>
      <c r="AN10" s="50"/>
      <c r="AO10" s="50"/>
      <c r="AP10" s="50"/>
      <c r="AQ10" s="50"/>
      <c r="AR10" s="50"/>
      <c r="AS10" s="50"/>
      <c r="AT10" s="45">
        <f>データ!W6</f>
        <v>0.47</v>
      </c>
      <c r="AU10" s="45"/>
      <c r="AV10" s="45"/>
      <c r="AW10" s="45"/>
      <c r="AX10" s="45"/>
      <c r="AY10" s="45"/>
      <c r="AZ10" s="45"/>
      <c r="BA10" s="45"/>
      <c r="BB10" s="45">
        <f>データ!X6</f>
        <v>2214.89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90" t="s">
        <v>31</v>
      </c>
      <c r="BM45" s="91"/>
      <c r="BN45" s="91"/>
      <c r="BO45" s="91"/>
      <c r="BP45" s="91"/>
      <c r="BQ45" s="91"/>
      <c r="BR45" s="91"/>
      <c r="BS45" s="91"/>
      <c r="BT45" s="91"/>
      <c r="BU45" s="91"/>
      <c r="BV45" s="91"/>
      <c r="BW45" s="91"/>
      <c r="BX45" s="91"/>
      <c r="BY45" s="91"/>
      <c r="BZ45" s="9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3"/>
      <c r="BM46" s="94"/>
      <c r="BN46" s="94"/>
      <c r="BO46" s="94"/>
      <c r="BP46" s="94"/>
      <c r="BQ46" s="94"/>
      <c r="BR46" s="94"/>
      <c r="BS46" s="94"/>
      <c r="BT46" s="94"/>
      <c r="BU46" s="94"/>
      <c r="BV46" s="94"/>
      <c r="BW46" s="94"/>
      <c r="BX46" s="94"/>
      <c r="BY46" s="94"/>
      <c r="BZ46" s="9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122</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GLRdFg91WguUR9hryKB160al30TMPWJVIlILxezP9rTitm03FcUgrbQzJ9GcuMoBETvBovWscJWzrCmlgdVJYg==" saltValue="EPRMgaS3emag5oEXt3nDe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272299</v>
      </c>
      <c r="D6" s="33">
        <f t="shared" si="3"/>
        <v>46</v>
      </c>
      <c r="E6" s="33">
        <f t="shared" si="3"/>
        <v>17</v>
      </c>
      <c r="F6" s="33">
        <f t="shared" si="3"/>
        <v>4</v>
      </c>
      <c r="G6" s="33">
        <f t="shared" si="3"/>
        <v>0</v>
      </c>
      <c r="H6" s="33" t="str">
        <f t="shared" si="3"/>
        <v>大阪府　四條畷市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29.85</v>
      </c>
      <c r="P6" s="34">
        <f t="shared" si="3"/>
        <v>1.87</v>
      </c>
      <c r="Q6" s="34">
        <f t="shared" si="3"/>
        <v>96.97</v>
      </c>
      <c r="R6" s="34">
        <f t="shared" si="3"/>
        <v>2166</v>
      </c>
      <c r="S6" s="34">
        <f t="shared" si="3"/>
        <v>55794</v>
      </c>
      <c r="T6" s="34">
        <f t="shared" si="3"/>
        <v>18.690000000000001</v>
      </c>
      <c r="U6" s="34">
        <f t="shared" si="3"/>
        <v>2985.23</v>
      </c>
      <c r="V6" s="34">
        <f t="shared" si="3"/>
        <v>1041</v>
      </c>
      <c r="W6" s="34">
        <f t="shared" si="3"/>
        <v>0.47</v>
      </c>
      <c r="X6" s="34">
        <f t="shared" si="3"/>
        <v>2214.89</v>
      </c>
      <c r="Y6" s="35">
        <f>IF(Y7="",NA(),Y7)</f>
        <v>100</v>
      </c>
      <c r="Z6" s="35">
        <f t="shared" ref="Z6:AH6" si="4">IF(Z7="",NA(),Z7)</f>
        <v>100</v>
      </c>
      <c r="AA6" s="35">
        <f t="shared" si="4"/>
        <v>100</v>
      </c>
      <c r="AB6" s="35">
        <f t="shared" si="4"/>
        <v>100</v>
      </c>
      <c r="AC6" s="35">
        <f t="shared" si="4"/>
        <v>100</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4.76</v>
      </c>
      <c r="AV6" s="35">
        <f t="shared" ref="AV6:BD6" si="6">IF(AV7="",NA(),AV7)</f>
        <v>2.94</v>
      </c>
      <c r="AW6" s="35">
        <f t="shared" si="6"/>
        <v>3.09</v>
      </c>
      <c r="AX6" s="35">
        <f t="shared" si="6"/>
        <v>2.65</v>
      </c>
      <c r="AY6" s="35">
        <f t="shared" si="6"/>
        <v>2.8</v>
      </c>
      <c r="AZ6" s="35">
        <f t="shared" si="6"/>
        <v>290.19</v>
      </c>
      <c r="BA6" s="35">
        <f t="shared" si="6"/>
        <v>63.22</v>
      </c>
      <c r="BB6" s="35">
        <f t="shared" si="6"/>
        <v>49.07</v>
      </c>
      <c r="BC6" s="35">
        <f t="shared" si="6"/>
        <v>46.78</v>
      </c>
      <c r="BD6" s="35">
        <f t="shared" si="6"/>
        <v>47.44</v>
      </c>
      <c r="BE6" s="34" t="str">
        <f>IF(BE7="","",IF(BE7="-","【-】","【"&amp;SUBSTITUTE(TEXT(BE7,"#,##0.00"),"-","△")&amp;"】"))</f>
        <v>【54.73】</v>
      </c>
      <c r="BF6" s="35">
        <f>IF(BF7="",NA(),BF7)</f>
        <v>1212.6099999999999</v>
      </c>
      <c r="BG6" s="35">
        <f t="shared" ref="BG6:BO6" si="7">IF(BG7="",NA(),BG7)</f>
        <v>1326.55</v>
      </c>
      <c r="BH6" s="35">
        <f t="shared" si="7"/>
        <v>644.64</v>
      </c>
      <c r="BI6" s="35">
        <f t="shared" si="7"/>
        <v>601.89</v>
      </c>
      <c r="BJ6" s="35">
        <f t="shared" si="7"/>
        <v>576.12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98.37</v>
      </c>
      <c r="BR6" s="35">
        <f t="shared" ref="BR6:BZ6" si="8">IF(BR7="",NA(),BR7)</f>
        <v>97.77</v>
      </c>
      <c r="BS6" s="35">
        <f t="shared" si="8"/>
        <v>98.18</v>
      </c>
      <c r="BT6" s="35">
        <f t="shared" si="8"/>
        <v>98.81</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206.8</v>
      </c>
      <c r="CC6" s="35">
        <f t="shared" ref="CC6:CK6" si="9">IF(CC7="",NA(),CC7)</f>
        <v>188.33</v>
      </c>
      <c r="CD6" s="35">
        <f t="shared" si="9"/>
        <v>189.58</v>
      </c>
      <c r="CE6" s="35">
        <f t="shared" si="9"/>
        <v>193.39</v>
      </c>
      <c r="CF6" s="35">
        <f t="shared" si="9"/>
        <v>187.83</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98.87</v>
      </c>
      <c r="CY6" s="35">
        <f t="shared" ref="CY6:DG6" si="11">IF(CY7="",NA(),CY7)</f>
        <v>98.77</v>
      </c>
      <c r="CZ6" s="35">
        <f t="shared" si="11"/>
        <v>99.15</v>
      </c>
      <c r="DA6" s="35">
        <f t="shared" si="11"/>
        <v>99.33</v>
      </c>
      <c r="DB6" s="35">
        <f t="shared" si="11"/>
        <v>99.33</v>
      </c>
      <c r="DC6" s="35">
        <f t="shared" si="11"/>
        <v>82.2</v>
      </c>
      <c r="DD6" s="35">
        <f t="shared" si="11"/>
        <v>82.35</v>
      </c>
      <c r="DE6" s="35">
        <f t="shared" si="11"/>
        <v>82.9</v>
      </c>
      <c r="DF6" s="35">
        <f t="shared" si="11"/>
        <v>83.5</v>
      </c>
      <c r="DG6" s="35">
        <f t="shared" si="11"/>
        <v>83.06</v>
      </c>
      <c r="DH6" s="34" t="str">
        <f>IF(DH7="","",IF(DH7="-","【-】","【"&amp;SUBSTITUTE(TEXT(DH7,"#,##0.00"),"-","△")&amp;"】"))</f>
        <v>【82.67】</v>
      </c>
      <c r="DI6" s="35">
        <f>IF(DI7="",NA(),DI7)</f>
        <v>9.9</v>
      </c>
      <c r="DJ6" s="35">
        <f t="shared" ref="DJ6:DR6" si="12">IF(DJ7="",NA(),DJ7)</f>
        <v>16.43</v>
      </c>
      <c r="DK6" s="35">
        <f t="shared" si="12"/>
        <v>19.32</v>
      </c>
      <c r="DL6" s="35">
        <f t="shared" si="12"/>
        <v>22.22</v>
      </c>
      <c r="DM6" s="35">
        <f t="shared" si="12"/>
        <v>25.1</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272299</v>
      </c>
      <c r="D7" s="37">
        <v>46</v>
      </c>
      <c r="E7" s="37">
        <v>17</v>
      </c>
      <c r="F7" s="37">
        <v>4</v>
      </c>
      <c r="G7" s="37">
        <v>0</v>
      </c>
      <c r="H7" s="37" t="s">
        <v>108</v>
      </c>
      <c r="I7" s="37" t="s">
        <v>109</v>
      </c>
      <c r="J7" s="37" t="s">
        <v>110</v>
      </c>
      <c r="K7" s="37" t="s">
        <v>111</v>
      </c>
      <c r="L7" s="37" t="s">
        <v>112</v>
      </c>
      <c r="M7" s="37" t="s">
        <v>113</v>
      </c>
      <c r="N7" s="38" t="s">
        <v>114</v>
      </c>
      <c r="O7" s="38">
        <v>29.85</v>
      </c>
      <c r="P7" s="38">
        <v>1.87</v>
      </c>
      <c r="Q7" s="38">
        <v>96.97</v>
      </c>
      <c r="R7" s="38">
        <v>2166</v>
      </c>
      <c r="S7" s="38">
        <v>55794</v>
      </c>
      <c r="T7" s="38">
        <v>18.690000000000001</v>
      </c>
      <c r="U7" s="38">
        <v>2985.23</v>
      </c>
      <c r="V7" s="38">
        <v>1041</v>
      </c>
      <c r="W7" s="38">
        <v>0.47</v>
      </c>
      <c r="X7" s="38">
        <v>2214.89</v>
      </c>
      <c r="Y7" s="38">
        <v>100</v>
      </c>
      <c r="Z7" s="38">
        <v>100</v>
      </c>
      <c r="AA7" s="38">
        <v>100</v>
      </c>
      <c r="AB7" s="38">
        <v>100</v>
      </c>
      <c r="AC7" s="38">
        <v>100</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4.76</v>
      </c>
      <c r="AV7" s="38">
        <v>2.94</v>
      </c>
      <c r="AW7" s="38">
        <v>3.09</v>
      </c>
      <c r="AX7" s="38">
        <v>2.65</v>
      </c>
      <c r="AY7" s="38">
        <v>2.8</v>
      </c>
      <c r="AZ7" s="38">
        <v>290.19</v>
      </c>
      <c r="BA7" s="38">
        <v>63.22</v>
      </c>
      <c r="BB7" s="38">
        <v>49.07</v>
      </c>
      <c r="BC7" s="38">
        <v>46.78</v>
      </c>
      <c r="BD7" s="38">
        <v>47.44</v>
      </c>
      <c r="BE7" s="38">
        <v>54.73</v>
      </c>
      <c r="BF7" s="38">
        <v>1212.6099999999999</v>
      </c>
      <c r="BG7" s="38">
        <v>1326.55</v>
      </c>
      <c r="BH7" s="38">
        <v>644.64</v>
      </c>
      <c r="BI7" s="38">
        <v>601.89</v>
      </c>
      <c r="BJ7" s="38">
        <v>576.12</v>
      </c>
      <c r="BK7" s="38">
        <v>1569.13</v>
      </c>
      <c r="BL7" s="38">
        <v>1436</v>
      </c>
      <c r="BM7" s="38">
        <v>1434.89</v>
      </c>
      <c r="BN7" s="38">
        <v>1298.9100000000001</v>
      </c>
      <c r="BO7" s="38">
        <v>1243.71</v>
      </c>
      <c r="BP7" s="38">
        <v>1225.44</v>
      </c>
      <c r="BQ7" s="38">
        <v>98.37</v>
      </c>
      <c r="BR7" s="38">
        <v>97.77</v>
      </c>
      <c r="BS7" s="38">
        <v>98.18</v>
      </c>
      <c r="BT7" s="38">
        <v>98.81</v>
      </c>
      <c r="BU7" s="38">
        <v>100</v>
      </c>
      <c r="BV7" s="38">
        <v>64.63</v>
      </c>
      <c r="BW7" s="38">
        <v>66.56</v>
      </c>
      <c r="BX7" s="38">
        <v>66.22</v>
      </c>
      <c r="BY7" s="38">
        <v>69.87</v>
      </c>
      <c r="BZ7" s="38">
        <v>74.3</v>
      </c>
      <c r="CA7" s="38">
        <v>75.58</v>
      </c>
      <c r="CB7" s="38">
        <v>206.8</v>
      </c>
      <c r="CC7" s="38">
        <v>188.33</v>
      </c>
      <c r="CD7" s="38">
        <v>189.58</v>
      </c>
      <c r="CE7" s="38">
        <v>193.39</v>
      </c>
      <c r="CF7" s="38">
        <v>187.83</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98.87</v>
      </c>
      <c r="CY7" s="38">
        <v>98.77</v>
      </c>
      <c r="CZ7" s="38">
        <v>99.15</v>
      </c>
      <c r="DA7" s="38">
        <v>99.33</v>
      </c>
      <c r="DB7" s="38">
        <v>99.33</v>
      </c>
      <c r="DC7" s="38">
        <v>82.2</v>
      </c>
      <c r="DD7" s="38">
        <v>82.35</v>
      </c>
      <c r="DE7" s="38">
        <v>82.9</v>
      </c>
      <c r="DF7" s="38">
        <v>83.5</v>
      </c>
      <c r="DG7" s="38">
        <v>83.06</v>
      </c>
      <c r="DH7" s="38">
        <v>82.67</v>
      </c>
      <c r="DI7" s="38">
        <v>9.9</v>
      </c>
      <c r="DJ7" s="38">
        <v>16.43</v>
      </c>
      <c r="DK7" s="38">
        <v>19.32</v>
      </c>
      <c r="DL7" s="38">
        <v>22.22</v>
      </c>
      <c r="DM7" s="38">
        <v>25.1</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ugk2501</dc:creator>
  <cp:lastModifiedBy>gk2404</cp:lastModifiedBy>
  <cp:lastPrinted>2019-02-06T06:50:28Z</cp:lastPrinted>
  <dcterms:created xsi:type="dcterms:W3CDTF">2019-02-06T07:00:32Z</dcterms:created>
  <dcterms:modified xsi:type="dcterms:W3CDTF">2019-03-04T07:35:22Z</dcterms:modified>
</cp:coreProperties>
</file>