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div-syougaifukushi\Downloads\"/>
    </mc:Choice>
  </mc:AlternateContent>
  <xr:revisionPtr revIDLastSave="0" documentId="8_{E6870A5B-FE77-4625-8663-6E59AACA35DF}" xr6:coauthVersionLast="47" xr6:coauthVersionMax="47" xr10:uidLastSave="{00000000-0000-0000-0000-000000000000}"/>
  <bookViews>
    <workbookView xWindow="-110" yWindow="-110" windowWidth="19420" windowHeight="11500" firstSheet="1" activeTab="3" xr2:uid="{00000000-000D-0000-FFFF-FFFF00000000}"/>
  </bookViews>
  <sheets>
    <sheet name="障がい児支援請求書" sheetId="10" r:id="rId1"/>
    <sheet name="障がい児支援 （記入例）" sheetId="6" r:id="rId2"/>
    <sheet name="障がい児支援（手書用）" sheetId="8" r:id="rId3"/>
    <sheet name="障がい児支援（入力用）" sheetId="9" r:id="rId4"/>
    <sheet name="Sheet1" sheetId="11" r:id="rId5"/>
  </sheets>
  <definedNames>
    <definedName name="_xlnm._FilterDatabase" localSheetId="1" hidden="1">'障がい児支援 （記入例）'!$B$3:$BF$45</definedName>
    <definedName name="_xlnm.Print_Area" localSheetId="1">'障がい児支援 （記入例）'!$A$1:$BF$45</definedName>
    <definedName name="_xlnm.Print_Area" localSheetId="2">'障がい児支援（手書用）'!$A$1:$BG$45</definedName>
    <definedName name="_xlnm.Print_Area" localSheetId="3">'障がい児支援（入力用）'!$A$1:$BO$44</definedName>
    <definedName name="_xlnm.Print_Area" localSheetId="0">障がい児支援請求書!$B$1:$AA$34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6" l="1"/>
  <c r="AX21" i="9"/>
  <c r="BD21" i="9" s="1"/>
  <c r="AX43" i="9"/>
  <c r="BD43" i="9" s="1"/>
  <c r="AX42" i="9"/>
  <c r="BD42" i="9" s="1"/>
  <c r="AX41" i="9"/>
  <c r="BD41" i="9" s="1"/>
  <c r="AX40" i="9"/>
  <c r="BD40" i="9" s="1"/>
  <c r="AX39" i="9"/>
  <c r="BD39" i="9" s="1"/>
  <c r="AX38" i="9"/>
  <c r="BD38" i="9" s="1"/>
  <c r="AX37" i="9"/>
  <c r="BD37" i="9" s="1"/>
  <c r="AX36" i="9"/>
  <c r="BD36" i="9" s="1"/>
  <c r="AX35" i="9"/>
  <c r="BD35" i="9" s="1"/>
  <c r="AX34" i="9"/>
  <c r="BD34" i="9" s="1"/>
  <c r="AX33" i="9"/>
  <c r="BD33" i="9" s="1"/>
  <c r="AX32" i="9"/>
  <c r="BD32" i="9" s="1"/>
  <c r="AX31" i="9"/>
  <c r="BD31" i="9" s="1"/>
  <c r="AX30" i="9"/>
  <c r="BD30" i="9" s="1"/>
  <c r="AX29" i="9"/>
  <c r="BD29" i="9" s="1"/>
  <c r="AX28" i="9"/>
  <c r="BD28" i="9" s="1"/>
  <c r="AX27" i="9"/>
  <c r="BD27" i="9" s="1"/>
  <c r="AX26" i="9"/>
  <c r="BD26" i="9" s="1"/>
  <c r="AX25" i="9"/>
  <c r="BD25" i="9" s="1"/>
  <c r="AX24" i="9"/>
  <c r="BD24" i="9" s="1"/>
  <c r="AX23" i="9"/>
  <c r="BD23" i="9" s="1"/>
  <c r="AX22" i="9"/>
  <c r="BD22" i="9" s="1"/>
  <c r="AX20" i="9"/>
  <c r="BD20" i="9" s="1"/>
  <c r="AX19" i="9"/>
  <c r="BD19" i="9" s="1"/>
  <c r="AX18" i="9"/>
  <c r="BD18" i="9" s="1"/>
  <c r="AX17" i="9"/>
  <c r="BD17" i="9" s="1"/>
  <c r="AX13" i="9"/>
  <c r="BD13" i="9" s="1"/>
  <c r="AX16" i="9"/>
  <c r="BD16" i="9" s="1"/>
  <c r="AX15" i="9"/>
  <c r="BD15" i="9" s="1"/>
  <c r="AX14" i="9"/>
  <c r="BD14" i="9" s="1"/>
  <c r="Q13" i="9"/>
  <c r="AP44" i="9"/>
  <c r="AZ43" i="8"/>
  <c r="AW43" i="8"/>
  <c r="AT19" i="8"/>
  <c r="AT43" i="8"/>
  <c r="AJ13" i="8"/>
  <c r="AJ17" i="8"/>
  <c r="AJ16" i="8"/>
  <c r="AJ15" i="8"/>
  <c r="AJ14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N17" i="8"/>
  <c r="AZ17" i="8" s="1"/>
  <c r="AN42" i="8"/>
  <c r="AZ42" i="8" s="1"/>
  <c r="AN41" i="8"/>
  <c r="AZ41" i="8" s="1"/>
  <c r="AN40" i="8"/>
  <c r="AZ40" i="8" s="1"/>
  <c r="AN39" i="8"/>
  <c r="AW39" i="8" s="1"/>
  <c r="AN38" i="8"/>
  <c r="AW38" i="8" s="1"/>
  <c r="AN37" i="8"/>
  <c r="AT37" i="8" s="1"/>
  <c r="AN36" i="8"/>
  <c r="AT36" i="8" s="1"/>
  <c r="AN35" i="8"/>
  <c r="AT35" i="8" s="1"/>
  <c r="AN34" i="8"/>
  <c r="AW34" i="8" s="1"/>
  <c r="AN33" i="8"/>
  <c r="AW33" i="8" s="1"/>
  <c r="AN32" i="8"/>
  <c r="AT32" i="8" s="1"/>
  <c r="AN31" i="8"/>
  <c r="AZ31" i="8" s="1"/>
  <c r="AN30" i="8"/>
  <c r="AZ30" i="8" s="1"/>
  <c r="AN29" i="8"/>
  <c r="AZ29" i="8" s="1"/>
  <c r="AN28" i="8"/>
  <c r="AZ28" i="8" s="1"/>
  <c r="AN27" i="8"/>
  <c r="AZ27" i="8" s="1"/>
  <c r="AN26" i="8"/>
  <c r="AZ26" i="8" s="1"/>
  <c r="AN25" i="8"/>
  <c r="AW25" i="8" s="1"/>
  <c r="AN24" i="8"/>
  <c r="AW24" i="8" s="1"/>
  <c r="AN23" i="8"/>
  <c r="AT23" i="8" s="1"/>
  <c r="AN22" i="8"/>
  <c r="AT22" i="8" s="1"/>
  <c r="AN21" i="8"/>
  <c r="AT21" i="8" s="1"/>
  <c r="AN20" i="8"/>
  <c r="AW20" i="8" s="1"/>
  <c r="AN19" i="8"/>
  <c r="AZ19" i="8" s="1"/>
  <c r="AN18" i="8"/>
  <c r="AT18" i="8" s="1"/>
  <c r="AN16" i="8"/>
  <c r="AZ16" i="8" s="1"/>
  <c r="AN15" i="8"/>
  <c r="AZ15" i="8" s="1"/>
  <c r="AN14" i="8"/>
  <c r="AZ14" i="8" s="1"/>
  <c r="AN13" i="8"/>
  <c r="AZ13" i="8" s="1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AQ44" i="8"/>
  <c r="AZ39" i="8" l="1"/>
  <c r="AZ38" i="8"/>
  <c r="AZ37" i="8"/>
  <c r="AZ25" i="8"/>
  <c r="AT33" i="8"/>
  <c r="AT30" i="8"/>
  <c r="AT34" i="8"/>
  <c r="AT20" i="8"/>
  <c r="AZ36" i="8"/>
  <c r="AT15" i="8"/>
  <c r="AZ24" i="8"/>
  <c r="AZ23" i="8"/>
  <c r="AW37" i="8"/>
  <c r="AZ22" i="8"/>
  <c r="AW36" i="8"/>
  <c r="AW21" i="8"/>
  <c r="AW35" i="8"/>
  <c r="AW23" i="8"/>
  <c r="AW22" i="8"/>
  <c r="AT31" i="8"/>
  <c r="AW19" i="8"/>
  <c r="AT17" i="8"/>
  <c r="AT16" i="8"/>
  <c r="AW32" i="8"/>
  <c r="AZ20" i="8"/>
  <c r="AT29" i="8"/>
  <c r="AW18" i="8"/>
  <c r="AT42" i="8"/>
  <c r="AT28" i="8"/>
  <c r="AT14" i="8"/>
  <c r="AW31" i="8"/>
  <c r="AW17" i="8"/>
  <c r="AZ33" i="8"/>
  <c r="AZ21" i="8"/>
  <c r="AZ34" i="8"/>
  <c r="AT41" i="8"/>
  <c r="AT27" i="8"/>
  <c r="AW13" i="8"/>
  <c r="AW30" i="8"/>
  <c r="AW16" i="8"/>
  <c r="AZ32" i="8"/>
  <c r="AZ18" i="8"/>
  <c r="AT40" i="8"/>
  <c r="AT26" i="8"/>
  <c r="AW29" i="8"/>
  <c r="AW15" i="8"/>
  <c r="AZ35" i="8"/>
  <c r="AT39" i="8"/>
  <c r="AT25" i="8"/>
  <c r="AW42" i="8"/>
  <c r="AW28" i="8"/>
  <c r="AW14" i="8"/>
  <c r="AT38" i="8"/>
  <c r="AT24" i="8"/>
  <c r="AW41" i="8"/>
  <c r="AW27" i="8"/>
  <c r="AW40" i="8"/>
  <c r="AW26" i="8"/>
  <c r="AT13" i="8"/>
  <c r="AT44" i="8" s="1"/>
  <c r="AX44" i="9"/>
  <c r="AQ44" i="6"/>
  <c r="AZ44" i="8" l="1"/>
  <c r="AW44" i="8"/>
  <c r="AW45" i="8" s="1"/>
  <c r="Z26" i="6"/>
  <c r="AH26" i="6" s="1"/>
  <c r="Z27" i="6"/>
  <c r="Z28" i="6"/>
  <c r="AH2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5" i="6"/>
  <c r="AH23" i="6"/>
  <c r="AH21" i="6"/>
  <c r="AH20" i="6"/>
  <c r="AH19" i="6"/>
  <c r="AH18" i="6"/>
  <c r="AH17" i="6"/>
  <c r="AH16" i="6"/>
  <c r="AH15" i="6"/>
  <c r="Q25" i="9"/>
  <c r="AH23" i="9"/>
  <c r="AJ23" i="9" s="1"/>
  <c r="AH43" i="9"/>
  <c r="AJ43" i="9" s="1"/>
  <c r="AH42" i="9"/>
  <c r="AJ42" i="9" s="1"/>
  <c r="AH41" i="9"/>
  <c r="AJ41" i="9" s="1"/>
  <c r="AH40" i="9"/>
  <c r="AJ40" i="9" s="1"/>
  <c r="AH39" i="9"/>
  <c r="AJ39" i="9" s="1"/>
  <c r="AH38" i="9"/>
  <c r="AJ38" i="9" s="1"/>
  <c r="AH37" i="9"/>
  <c r="AJ37" i="9" s="1"/>
  <c r="AH36" i="9"/>
  <c r="AJ36" i="9" s="1"/>
  <c r="AH35" i="9"/>
  <c r="AJ35" i="9" s="1"/>
  <c r="AH34" i="9"/>
  <c r="AJ34" i="9" s="1"/>
  <c r="AH33" i="9"/>
  <c r="AJ33" i="9" s="1"/>
  <c r="AH32" i="9"/>
  <c r="AJ32" i="9" s="1"/>
  <c r="AH31" i="9"/>
  <c r="AJ31" i="9" s="1"/>
  <c r="AH30" i="9"/>
  <c r="AJ30" i="9" s="1"/>
  <c r="AH29" i="9"/>
  <c r="AJ29" i="9" s="1"/>
  <c r="AH28" i="9"/>
  <c r="AJ28" i="9" s="1"/>
  <c r="AH27" i="9"/>
  <c r="AJ27" i="9" s="1"/>
  <c r="AH26" i="9"/>
  <c r="AJ26" i="9" s="1"/>
  <c r="AH25" i="9"/>
  <c r="AJ25" i="9" s="1"/>
  <c r="AH24" i="9"/>
  <c r="AJ24" i="9" s="1"/>
  <c r="AH22" i="9"/>
  <c r="AJ22" i="9" s="1"/>
  <c r="AH21" i="9"/>
  <c r="AJ21" i="9" s="1"/>
  <c r="AH20" i="9"/>
  <c r="AJ20" i="9" s="1"/>
  <c r="AH19" i="9"/>
  <c r="AJ19" i="9" s="1"/>
  <c r="AH18" i="9"/>
  <c r="AJ18" i="9" s="1"/>
  <c r="AH17" i="9"/>
  <c r="AJ17" i="9" s="1"/>
  <c r="AH16" i="9"/>
  <c r="AJ16" i="9" s="1"/>
  <c r="AH15" i="9"/>
  <c r="AJ15" i="9" s="1"/>
  <c r="AH14" i="9"/>
  <c r="AJ14" i="9" s="1"/>
  <c r="AH13" i="9"/>
  <c r="AB23" i="6" l="1"/>
  <c r="AE23" i="6" s="1"/>
  <c r="AJ13" i="9"/>
  <c r="AE13" i="9"/>
  <c r="AJ47" i="9"/>
  <c r="AJ48" i="9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5" i="6"/>
  <c r="AE24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5" i="9"/>
  <c r="Q16" i="9"/>
  <c r="Q17" i="9"/>
  <c r="Q18" i="9"/>
  <c r="Q19" i="9"/>
  <c r="Q20" i="9"/>
  <c r="Q21" i="9"/>
  <c r="Q22" i="9"/>
  <c r="Q23" i="9"/>
  <c r="Q24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14" i="9"/>
  <c r="AM13" i="9" l="1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BP13" i="9" l="1"/>
  <c r="AS13" i="9"/>
  <c r="AG48" i="9"/>
  <c r="AG47" i="9"/>
  <c r="AJ43" i="6"/>
  <c r="AB43" i="6"/>
  <c r="AJ42" i="6"/>
  <c r="AB42" i="6"/>
  <c r="AJ41" i="6"/>
  <c r="AB41" i="6"/>
  <c r="AJ40" i="6"/>
  <c r="AB40" i="6"/>
  <c r="AJ39" i="6"/>
  <c r="AB39" i="6"/>
  <c r="AJ38" i="6"/>
  <c r="AB38" i="6"/>
  <c r="AJ37" i="6"/>
  <c r="AB37" i="6"/>
  <c r="AJ36" i="6"/>
  <c r="AB36" i="6"/>
  <c r="AJ35" i="6"/>
  <c r="AB35" i="6"/>
  <c r="AJ34" i="6"/>
  <c r="AB34" i="6"/>
  <c r="AJ33" i="6"/>
  <c r="AB33" i="6"/>
  <c r="AJ32" i="6"/>
  <c r="AB32" i="6"/>
  <c r="AJ31" i="6"/>
  <c r="AB31" i="6"/>
  <c r="AJ30" i="6"/>
  <c r="AB30" i="6"/>
  <c r="AJ29" i="6"/>
  <c r="AB29" i="6"/>
  <c r="AJ26" i="6"/>
  <c r="AJ25" i="6"/>
  <c r="AJ24" i="6"/>
  <c r="AJ23" i="6"/>
  <c r="AJ21" i="6"/>
  <c r="AJ20" i="6"/>
  <c r="AJ19" i="6"/>
  <c r="AJ18" i="6"/>
  <c r="AJ17" i="6"/>
  <c r="AJ16" i="6"/>
  <c r="AJ15" i="6"/>
  <c r="X28" i="6"/>
  <c r="V28" i="6"/>
  <c r="T28" i="6"/>
  <c r="X27" i="6"/>
  <c r="V27" i="6"/>
  <c r="T27" i="6"/>
  <c r="X26" i="6"/>
  <c r="AE26" i="6" s="1"/>
  <c r="AH28" i="6" l="1"/>
  <c r="AJ28" i="6" s="1"/>
  <c r="AH27" i="6"/>
  <c r="AJ27" i="6" s="1"/>
  <c r="AN26" i="6"/>
  <c r="AT26" i="6" s="1"/>
  <c r="AM15" i="9"/>
  <c r="AS15" i="9" s="1"/>
  <c r="AM16" i="9"/>
  <c r="AS16" i="9" s="1"/>
  <c r="AM17" i="9"/>
  <c r="AS17" i="9" s="1"/>
  <c r="AM18" i="9"/>
  <c r="AS18" i="9" s="1"/>
  <c r="AM19" i="9"/>
  <c r="AS19" i="9" s="1"/>
  <c r="AM20" i="9"/>
  <c r="AS20" i="9" s="1"/>
  <c r="AM21" i="9"/>
  <c r="AS21" i="9" s="1"/>
  <c r="AM22" i="9"/>
  <c r="AS22" i="9" s="1"/>
  <c r="AM23" i="9"/>
  <c r="AS23" i="9" s="1"/>
  <c r="AM24" i="9"/>
  <c r="AS24" i="9" s="1"/>
  <c r="AM25" i="9"/>
  <c r="AS25" i="9" s="1"/>
  <c r="AM26" i="9"/>
  <c r="AS26" i="9" s="1"/>
  <c r="AM27" i="9"/>
  <c r="AS27" i="9" s="1"/>
  <c r="AM28" i="9"/>
  <c r="AS28" i="9" s="1"/>
  <c r="AM29" i="9"/>
  <c r="AS29" i="9" s="1"/>
  <c r="AM30" i="9"/>
  <c r="AS30" i="9" s="1"/>
  <c r="AM31" i="9"/>
  <c r="AS31" i="9" s="1"/>
  <c r="AM32" i="9"/>
  <c r="AS32" i="9" s="1"/>
  <c r="AM34" i="9"/>
  <c r="AS34" i="9" s="1"/>
  <c r="AM38" i="9"/>
  <c r="AS38" i="9" s="1"/>
  <c r="AM42" i="9"/>
  <c r="AS42" i="9" s="1"/>
  <c r="AM14" i="9"/>
  <c r="AS14" i="9" s="1"/>
  <c r="Q29" i="10"/>
  <c r="AN43" i="6"/>
  <c r="AN42" i="6"/>
  <c r="AN41" i="6"/>
  <c r="AN40" i="6"/>
  <c r="AN39" i="6"/>
  <c r="AN38" i="6"/>
  <c r="AN37" i="6"/>
  <c r="AN36" i="6"/>
  <c r="AN35" i="6"/>
  <c r="AN34" i="6"/>
  <c r="AN33" i="6"/>
  <c r="AN32" i="6"/>
  <c r="AN31" i="6"/>
  <c r="AN30" i="6"/>
  <c r="AN29" i="6"/>
  <c r="AN24" i="6"/>
  <c r="AT24" i="6" s="1"/>
  <c r="AB20" i="6"/>
  <c r="AE20" i="6" s="1"/>
  <c r="AB17" i="6"/>
  <c r="AE17" i="6" s="1"/>
  <c r="AB16" i="6"/>
  <c r="AE16" i="6" s="1"/>
  <c r="Z14" i="6"/>
  <c r="AH14" i="6" s="1"/>
  <c r="AJ14" i="6" s="1"/>
  <c r="AB21" i="6"/>
  <c r="AE21" i="6" s="1"/>
  <c r="AH22" i="6"/>
  <c r="AZ43" i="6"/>
  <c r="AW43" i="6"/>
  <c r="AZ42" i="6"/>
  <c r="AW42" i="6"/>
  <c r="AZ41" i="6"/>
  <c r="AW41" i="6"/>
  <c r="AZ40" i="6"/>
  <c r="AW40" i="6"/>
  <c r="AZ39" i="6"/>
  <c r="AW39" i="6"/>
  <c r="AZ38" i="6"/>
  <c r="AW38" i="6"/>
  <c r="AZ37" i="6"/>
  <c r="AW37" i="6"/>
  <c r="AZ36" i="6"/>
  <c r="AW36" i="6"/>
  <c r="AZ35" i="6"/>
  <c r="AW35" i="6"/>
  <c r="AZ34" i="6"/>
  <c r="AW34" i="6"/>
  <c r="AZ33" i="6"/>
  <c r="AW33" i="6"/>
  <c r="AZ32" i="6"/>
  <c r="AW32" i="6"/>
  <c r="AZ31" i="6"/>
  <c r="AW31" i="6"/>
  <c r="AZ30" i="6"/>
  <c r="AW30" i="6"/>
  <c r="AZ29" i="6"/>
  <c r="AW29" i="6"/>
  <c r="AM43" i="9"/>
  <c r="AS43" i="9" s="1"/>
  <c r="AM41" i="9"/>
  <c r="AS41" i="9" s="1"/>
  <c r="AM40" i="9"/>
  <c r="AS40" i="9" s="1"/>
  <c r="AM39" i="9"/>
  <c r="AS39" i="9" s="1"/>
  <c r="AM37" i="9"/>
  <c r="AS37" i="9" s="1"/>
  <c r="AM36" i="9"/>
  <c r="AS36" i="9" s="1"/>
  <c r="AM35" i="9"/>
  <c r="AS35" i="9" s="1"/>
  <c r="AM33" i="9"/>
  <c r="AS33" i="9" s="1"/>
  <c r="BP41" i="9" l="1"/>
  <c r="BP28" i="9"/>
  <c r="BP43" i="9"/>
  <c r="BP14" i="9"/>
  <c r="BP33" i="9"/>
  <c r="BP42" i="9"/>
  <c r="BP34" i="9"/>
  <c r="BP26" i="9"/>
  <c r="BP18" i="9"/>
  <c r="BP32" i="9"/>
  <c r="BP15" i="9"/>
  <c r="BP25" i="9"/>
  <c r="BP36" i="9"/>
  <c r="BP16" i="9"/>
  <c r="BP31" i="9"/>
  <c r="BP39" i="9"/>
  <c r="BP30" i="9"/>
  <c r="BP22" i="9"/>
  <c r="BP35" i="9"/>
  <c r="BP17" i="9"/>
  <c r="BP24" i="9"/>
  <c r="BP37" i="9"/>
  <c r="BP23" i="9"/>
  <c r="BP38" i="9"/>
  <c r="BP40" i="9"/>
  <c r="BP29" i="9"/>
  <c r="BP21" i="9"/>
  <c r="BP20" i="9"/>
  <c r="BP27" i="9"/>
  <c r="BP19" i="9"/>
  <c r="AW24" i="6"/>
  <c r="AZ24" i="6" s="1"/>
  <c r="AW26" i="6"/>
  <c r="AZ26" i="6" s="1"/>
  <c r="AE27" i="6"/>
  <c r="AN27" i="6" s="1"/>
  <c r="AT27" i="6" s="1"/>
  <c r="AJ22" i="6"/>
  <c r="AE28" i="6"/>
  <c r="AN28" i="6" s="1"/>
  <c r="AT28" i="6" s="1"/>
  <c r="AB22" i="6"/>
  <c r="AE22" i="6" s="1"/>
  <c r="AN22" i="6" s="1"/>
  <c r="AT22" i="6" s="1"/>
  <c r="AB19" i="6"/>
  <c r="AB18" i="6"/>
  <c r="AE18" i="6" s="1"/>
  <c r="AN18" i="6" s="1"/>
  <c r="AT18" i="6" s="1"/>
  <c r="AN16" i="6"/>
  <c r="AT16" i="6" s="1"/>
  <c r="AB15" i="6"/>
  <c r="AB14" i="6"/>
  <c r="AE14" i="6" s="1"/>
  <c r="AN14" i="6" s="1"/>
  <c r="AN20" i="6"/>
  <c r="AT20" i="6" s="1"/>
  <c r="AN25" i="6"/>
  <c r="AT25" i="6" s="1"/>
  <c r="AN17" i="6"/>
  <c r="AT17" i="6" s="1"/>
  <c r="AN23" i="6"/>
  <c r="AT23" i="6" s="1"/>
  <c r="AN21" i="6"/>
  <c r="AT21" i="6" s="1"/>
  <c r="AI45" i="8"/>
  <c r="AW18" i="6" l="1"/>
  <c r="AZ18" i="6" s="1"/>
  <c r="AM44" i="9"/>
  <c r="AW22" i="6"/>
  <c r="AZ22" i="6" s="1"/>
  <c r="AW28" i="6"/>
  <c r="AZ28" i="6"/>
  <c r="AW20" i="6"/>
  <c r="AZ20" i="6" s="1"/>
  <c r="AW27" i="6"/>
  <c r="AZ27" i="6" s="1"/>
  <c r="AW25" i="6"/>
  <c r="AZ25" i="6" s="1"/>
  <c r="AW16" i="6"/>
  <c r="AZ16" i="6" s="1"/>
  <c r="AW17" i="6"/>
  <c r="AZ17" i="6" s="1"/>
  <c r="AW21" i="6"/>
  <c r="AZ21" i="6" s="1"/>
  <c r="AW23" i="6"/>
  <c r="AZ23" i="6" s="1"/>
  <c r="AT14" i="6"/>
  <c r="AE15" i="6"/>
  <c r="AE19" i="6"/>
  <c r="AN19" i="6" s="1"/>
  <c r="AT19" i="6" s="1"/>
  <c r="AE44" i="9"/>
  <c r="AG45" i="9" s="1"/>
  <c r="AN15" i="6" l="1"/>
  <c r="AT15" i="6" s="1"/>
  <c r="AS44" i="9"/>
  <c r="BD44" i="9"/>
  <c r="AW19" i="6"/>
  <c r="AZ19" i="6" s="1"/>
  <c r="AW14" i="6"/>
  <c r="AZ14" i="6" s="1"/>
  <c r="AE44" i="6"/>
  <c r="AE45" i="6" s="1"/>
  <c r="AN44" i="6"/>
  <c r="AW15" i="6" l="1"/>
  <c r="AZ15" i="6" s="1"/>
  <c r="AT44" i="6"/>
  <c r="AZ44" i="6"/>
  <c r="AW44" i="6"/>
  <c r="AW45" i="6" s="1"/>
  <c r="BO45" i="9" l="1"/>
  <c r="AP48" i="9"/>
  <c r="AP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</author>
    <author>mizumoto</author>
  </authors>
  <commentList>
    <comment ref="AE4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【算定時間合計】
契約使用量を超えていないか確認する</t>
        </r>
      </text>
    </comment>
    <comment ref="AW44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【利用者負担合計】
上限月額を超えて
いないか確認する</t>
        </r>
      </text>
    </comment>
  </commentList>
</comments>
</file>

<file path=xl/sharedStrings.xml><?xml version="1.0" encoding="utf-8"?>
<sst xmlns="http://schemas.openxmlformats.org/spreadsheetml/2006/main" count="249" uniqueCount="112">
  <si>
    <t>年</t>
    <rPh sb="0" eb="1">
      <t>ネン</t>
    </rPh>
    <phoneticPr fontId="2"/>
  </si>
  <si>
    <t>月</t>
    <rPh sb="0" eb="1">
      <t>ツキ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</si>
  <si>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</si>
  <si>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</si>
  <si>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行先</t>
    <rPh sb="0" eb="2">
      <t>イキサキ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</si>
  <si>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</si>
  <si>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</si>
  <si>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サービス
提供者印</t>
    <rPh sb="5" eb="7">
      <t>テイキョウ</t>
    </rPh>
    <rPh sb="7" eb="8">
      <t>シャ</t>
    </rPh>
    <rPh sb="8" eb="9">
      <t>イン</t>
    </rPh>
    <phoneticPr fontId="2"/>
  </si>
  <si>
    <t>利用者
確認印</t>
    <rPh sb="0" eb="3">
      <t>リヨウシャ</t>
    </rPh>
    <rPh sb="4" eb="6">
      <t>カクニン</t>
    </rPh>
    <rPh sb="6" eb="7">
      <t>イン</t>
    </rPh>
    <phoneticPr fontId="2"/>
  </si>
  <si>
    <t>受給者証
番号</t>
    <rPh sb="0" eb="3">
      <t>ジュキュウシャ</t>
    </rPh>
    <rPh sb="3" eb="4">
      <t>ショウ</t>
    </rPh>
    <rPh sb="5" eb="7">
      <t>バンゴウ</t>
    </rPh>
    <phoneticPr fontId="2"/>
  </si>
  <si>
    <t>移動支援計画</t>
    <rPh sb="0" eb="2">
      <t>イドウ</t>
    </rPh>
    <rPh sb="2" eb="4">
      <t>シエン</t>
    </rPh>
    <rPh sb="4" eb="6">
      <t>ケイカク</t>
    </rPh>
    <phoneticPr fontId="2"/>
  </si>
  <si>
    <t>計画
時間数</t>
    <rPh sb="0" eb="2">
      <t>ケイカク</t>
    </rPh>
    <rPh sb="3" eb="6">
      <t>ジカンスウ</t>
    </rPh>
    <phoneticPr fontId="2"/>
  </si>
  <si>
    <t>サービス提供時間</t>
    <rPh sb="4" eb="6">
      <t>テイキョウ</t>
    </rPh>
    <rPh sb="6" eb="8">
      <t>ジカン</t>
    </rPh>
    <phoneticPr fontId="2"/>
  </si>
  <si>
    <t>支給決定
障がい者等氏名
（児童氏名）</t>
    <rPh sb="0" eb="2">
      <t>シキュウ</t>
    </rPh>
    <rPh sb="2" eb="4">
      <t>ケッテイ</t>
    </rPh>
    <rPh sb="5" eb="6">
      <t>サワ</t>
    </rPh>
    <rPh sb="8" eb="10">
      <t>シャナド</t>
    </rPh>
    <rPh sb="10" eb="12">
      <t>シメイ</t>
    </rPh>
    <phoneticPr fontId="2"/>
  </si>
  <si>
    <t>契約支給量</t>
    <rPh sb="0" eb="2">
      <t>ケイヤク</t>
    </rPh>
    <rPh sb="2" eb="4">
      <t>シキュウ</t>
    </rPh>
    <rPh sb="4" eb="5">
      <t>リョウ</t>
    </rPh>
    <phoneticPr fontId="2"/>
  </si>
  <si>
    <t>時間</t>
    <rPh sb="0" eb="2">
      <t>ジカン</t>
    </rPh>
    <phoneticPr fontId="2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</si>
  <si>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2"/>
  </si>
  <si>
    <t>円</t>
    <rPh sb="0" eb="1">
      <t>エン</t>
    </rPh>
    <phoneticPr fontId="2"/>
  </si>
  <si>
    <t>事業所番号</t>
    <rPh sb="0" eb="3">
      <t>ジギョウショ</t>
    </rPh>
    <rPh sb="3" eb="5">
      <t>バンゴウ</t>
    </rPh>
    <phoneticPr fontId="2"/>
  </si>
  <si>
    <t>事業者
及び
その事業所</t>
    <rPh sb="0" eb="3">
      <t>ジギョウシャ</t>
    </rPh>
    <rPh sb="4" eb="5">
      <t>オヨ</t>
    </rPh>
    <rPh sb="9" eb="12">
      <t>ジギョウショ</t>
    </rPh>
    <phoneticPr fontId="2"/>
  </si>
  <si>
    <t>月分</t>
    <rPh sb="0" eb="1">
      <t>ツキ</t>
    </rPh>
    <rPh sb="1" eb="2">
      <t>ブン</t>
    </rPh>
    <phoneticPr fontId="2"/>
  </si>
  <si>
    <t>合　計</t>
    <rPh sb="0" eb="1">
      <t>ゴウ</t>
    </rPh>
    <rPh sb="2" eb="3">
      <t>ケイ</t>
    </rPh>
    <phoneticPr fontId="2"/>
  </si>
  <si>
    <t>－</t>
    <phoneticPr fontId="2"/>
  </si>
  <si>
    <t>単価</t>
    <rPh sb="0" eb="2">
      <t>タンカ</t>
    </rPh>
    <phoneticPr fontId="2"/>
  </si>
  <si>
    <r>
      <t xml:space="preserve">派遣種別
及び単価
</t>
    </r>
    <r>
      <rPr>
        <sz val="10"/>
        <rFont val="ＭＳ Ｐゴシック"/>
        <family val="3"/>
        <charset val="128"/>
      </rPr>
      <t>（30分あたり）</t>
    </r>
    <rPh sb="0" eb="2">
      <t>ハケン</t>
    </rPh>
    <rPh sb="2" eb="4">
      <t>シュベツ</t>
    </rPh>
    <rPh sb="5" eb="6">
      <t>オヨ</t>
    </rPh>
    <rPh sb="7" eb="9">
      <t>タンカ</t>
    </rPh>
    <rPh sb="13" eb="14">
      <t>フン</t>
    </rPh>
    <phoneticPr fontId="2"/>
  </si>
  <si>
    <t>畷　太郎</t>
    <rPh sb="0" eb="1">
      <t>ナワテ</t>
    </rPh>
    <rPh sb="2" eb="4">
      <t>タロウ</t>
    </rPh>
    <phoneticPr fontId="2"/>
  </si>
  <si>
    <t>畷　花子</t>
    <rPh sb="0" eb="1">
      <t>ナワテ</t>
    </rPh>
    <rPh sb="2" eb="4">
      <t>ハナコ</t>
    </rPh>
    <phoneticPr fontId="2"/>
  </si>
  <si>
    <t>派遣種別等</t>
    <rPh sb="0" eb="2">
      <t>ハケン</t>
    </rPh>
    <rPh sb="2" eb="4">
      <t>シュベツ</t>
    </rPh>
    <rPh sb="4" eb="5">
      <t>ナド</t>
    </rPh>
    <phoneticPr fontId="2"/>
  </si>
  <si>
    <t>月</t>
  </si>
  <si>
    <t>①</t>
    <phoneticPr fontId="2"/>
  </si>
  <si>
    <t>②</t>
    <phoneticPr fontId="2"/>
  </si>
  <si>
    <t>水</t>
  </si>
  <si>
    <t>木</t>
  </si>
  <si>
    <t>金</t>
  </si>
  <si>
    <t>日</t>
  </si>
  <si>
    <t>火</t>
    <rPh sb="0" eb="1">
      <t>ヒ</t>
    </rPh>
    <phoneticPr fontId="2"/>
  </si>
  <si>
    <t>水</t>
    <rPh sb="0" eb="1">
      <t>スイ</t>
    </rPh>
    <phoneticPr fontId="2"/>
  </si>
  <si>
    <r>
      <t>従事者</t>
    </r>
    <r>
      <rPr>
        <sz val="10"/>
        <rFont val="ＭＳ Ｐゴシック"/>
        <family val="3"/>
        <charset val="128"/>
      </rPr>
      <t xml:space="preserve">
人数
A</t>
    </r>
    <rPh sb="0" eb="3">
      <t>ジュウジシャ</t>
    </rPh>
    <rPh sb="4" eb="6">
      <t>ニンズウ</t>
    </rPh>
    <phoneticPr fontId="2"/>
  </si>
  <si>
    <t>単価
C</t>
    <rPh sb="0" eb="2">
      <t>タンカ</t>
    </rPh>
    <phoneticPr fontId="2"/>
  </si>
  <si>
    <t>四條畷市ヘルパーステーション</t>
    <rPh sb="0" eb="3">
      <t>シジョウナワテ</t>
    </rPh>
    <rPh sb="3" eb="4">
      <t>シ</t>
    </rPh>
    <phoneticPr fontId="2"/>
  </si>
  <si>
    <t>畷</t>
    <rPh sb="0" eb="1">
      <t>ナワテ</t>
    </rPh>
    <phoneticPr fontId="2"/>
  </si>
  <si>
    <t>四條</t>
    <rPh sb="0" eb="2">
      <t>シジョウ</t>
    </rPh>
    <phoneticPr fontId="2"/>
  </si>
  <si>
    <r>
      <t xml:space="preserve">事業費D
</t>
    </r>
    <r>
      <rPr>
        <sz val="9"/>
        <rFont val="ＭＳ Ｐゴシック"/>
        <family val="3"/>
        <charset val="128"/>
      </rPr>
      <t>（※2）</t>
    </r>
    <rPh sb="0" eb="3">
      <t>ジギョウヒ</t>
    </rPh>
    <phoneticPr fontId="2"/>
  </si>
  <si>
    <r>
      <t xml:space="preserve">算定
時間数
</t>
    </r>
    <r>
      <rPr>
        <sz val="9"/>
        <rFont val="ＭＳ Ｐゴシック"/>
        <family val="3"/>
        <charset val="128"/>
      </rPr>
      <t>（※1）</t>
    </r>
    <r>
      <rPr>
        <sz val="10"/>
        <rFont val="ＭＳ Ｐゴシック"/>
        <family val="3"/>
        <charset val="128"/>
      </rPr>
      <t xml:space="preserve">
B</t>
    </r>
    <rPh sb="0" eb="2">
      <t>サンテイ</t>
    </rPh>
    <rPh sb="3" eb="6">
      <t>ジカンスウ</t>
    </rPh>
    <phoneticPr fontId="2"/>
  </si>
  <si>
    <t>①</t>
    <phoneticPr fontId="2"/>
  </si>
  <si>
    <t>②</t>
    <phoneticPr fontId="2"/>
  </si>
  <si>
    <t>派遣種別</t>
    <rPh sb="0" eb="2">
      <t>ハケン</t>
    </rPh>
    <rPh sb="2" eb="4">
      <t>シュベツ</t>
    </rPh>
    <phoneticPr fontId="2"/>
  </si>
  <si>
    <t>従事者数</t>
    <rPh sb="0" eb="3">
      <t>ジュウジシャ</t>
    </rPh>
    <rPh sb="3" eb="4">
      <t>スウ</t>
    </rPh>
    <phoneticPr fontId="2"/>
  </si>
  <si>
    <t>日</t>
    <rPh sb="0" eb="1">
      <t>ヒ</t>
    </rPh>
    <phoneticPr fontId="2"/>
  </si>
  <si>
    <t>四條畷市長</t>
    <rPh sb="0" eb="2">
      <t>シジョウ</t>
    </rPh>
    <rPh sb="2" eb="3">
      <t>テツ</t>
    </rPh>
    <rPh sb="3" eb="5">
      <t>シチョウ</t>
    </rPh>
    <phoneticPr fontId="2"/>
  </si>
  <si>
    <t>様</t>
    <rPh sb="0" eb="1">
      <t>サマ</t>
    </rPh>
    <phoneticPr fontId="2"/>
  </si>
  <si>
    <t>（請求者）</t>
    <rPh sb="1" eb="3">
      <t>セイキュウ</t>
    </rPh>
    <rPh sb="3" eb="4">
      <t>シャ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</si>
  <si>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</si>
  <si>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</si>
  <si>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職・氏名</t>
    <rPh sb="0" eb="1">
      <t>ショク</t>
    </rPh>
    <rPh sb="2" eb="4">
      <t>シメイ</t>
    </rPh>
    <phoneticPr fontId="2"/>
  </si>
  <si>
    <t>印</t>
    <rPh sb="0" eb="1">
      <t>イン</t>
    </rPh>
    <phoneticPr fontId="2"/>
  </si>
  <si>
    <t>電　話</t>
    <rPh sb="0" eb="1">
      <t>デン</t>
    </rPh>
    <rPh sb="2" eb="3">
      <t>ハナシ</t>
    </rPh>
    <phoneticPr fontId="2"/>
  </si>
  <si>
    <t>下記のとおり請求します。</t>
    <rPh sb="0" eb="2">
      <t>カキ</t>
    </rPh>
    <rPh sb="6" eb="8">
      <t>セイキュウ</t>
    </rPh>
    <phoneticPr fontId="2"/>
  </si>
  <si>
    <t>記</t>
    <rPh sb="0" eb="1">
      <t>キ</t>
    </rPh>
    <phoneticPr fontId="2"/>
  </si>
  <si>
    <t>請求金額</t>
    <rPh sb="0" eb="2">
      <t>セイキュウ</t>
    </rPh>
    <rPh sb="2" eb="4">
      <t>キンガク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</si>
  <si>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</si>
  <si>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</si>
  <si>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　</t>
    <phoneticPr fontId="2"/>
  </si>
  <si>
    <t>月分</t>
    <rPh sb="0" eb="2">
      <t>ガツブン</t>
    </rPh>
    <phoneticPr fontId="2"/>
  </si>
  <si>
    <t>明細書件数</t>
    <rPh sb="0" eb="3">
      <t>メイサイショ</t>
    </rPh>
    <rPh sb="3" eb="5">
      <t>ケンスウ</t>
    </rPh>
    <phoneticPr fontId="2"/>
  </si>
  <si>
    <t>金　　　　　　　　額</t>
    <rPh sb="0" eb="1">
      <t>キン</t>
    </rPh>
    <rPh sb="9" eb="10">
      <t>ガク</t>
    </rPh>
    <phoneticPr fontId="2"/>
  </si>
  <si>
    <t>合　　　　　　　　計</t>
    <rPh sb="0" eb="1">
      <t>ゴウ</t>
    </rPh>
    <rPh sb="9" eb="10">
      <t>ケイ</t>
    </rPh>
    <phoneticPr fontId="2"/>
  </si>
  <si>
    <t>振　込　先</t>
    <rPh sb="0" eb="1">
      <t>ブルイ</t>
    </rPh>
    <rPh sb="2" eb="3">
      <t>コミ</t>
    </rPh>
    <rPh sb="4" eb="5">
      <t>サキ</t>
    </rPh>
    <phoneticPr fontId="2"/>
  </si>
  <si>
    <t>銀行名</t>
    <rPh sb="0" eb="2">
      <t>ギンコウ</t>
    </rPh>
    <rPh sb="2" eb="3">
      <t>メイ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</si>
  <si>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</si>
  <si>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</si>
  <si>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</si>
  <si>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</si>
  <si>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・</t>
    <phoneticPr fontId="2"/>
  </si>
  <si>
    <t>当座</t>
    <rPh sb="0" eb="2">
      <t>トウザ</t>
    </rPh>
    <phoneticPr fontId="2"/>
  </si>
  <si>
    <t>ＮＯ．</t>
    <phoneticPr fontId="2"/>
  </si>
  <si>
    <t>口　座　名</t>
    <rPh sb="0" eb="1">
      <t>クチ</t>
    </rPh>
    <rPh sb="2" eb="3">
      <t>ザ</t>
    </rPh>
    <rPh sb="4" eb="5">
      <t>メイ</t>
    </rPh>
    <phoneticPr fontId="2"/>
  </si>
  <si>
    <t>ふりがな</t>
    <phoneticPr fontId="2"/>
  </si>
  <si>
    <t>名　義　人</t>
    <rPh sb="0" eb="1">
      <t>メイ</t>
    </rPh>
    <rPh sb="2" eb="3">
      <t>ギ</t>
    </rPh>
    <rPh sb="4" eb="5">
      <t>ニン</t>
    </rPh>
    <phoneticPr fontId="2"/>
  </si>
  <si>
    <t>個別支援
（利用者1人）</t>
    <rPh sb="0" eb="2">
      <t>コベツ</t>
    </rPh>
    <rPh sb="2" eb="4">
      <t>シエン</t>
    </rPh>
    <rPh sb="6" eb="9">
      <t>リヨウシャ</t>
    </rPh>
    <rPh sb="10" eb="11">
      <t>ニン</t>
    </rPh>
    <phoneticPr fontId="2"/>
  </si>
  <si>
    <t>木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</si>
  <si>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</si>
  <si>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</si>
  <si>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四條畷市障がい児通学支援事業費請求書</t>
    <rPh sb="0" eb="1">
      <t>ヨン</t>
    </rPh>
    <rPh sb="1" eb="2">
      <t>ジョウ</t>
    </rPh>
    <rPh sb="2" eb="3">
      <t>テツ</t>
    </rPh>
    <rPh sb="3" eb="4">
      <t>シ</t>
    </rPh>
    <rPh sb="4" eb="5">
      <t>ショウ</t>
    </rPh>
    <rPh sb="7" eb="8">
      <t>ジ</t>
    </rPh>
    <rPh sb="8" eb="10">
      <t>ツウガク</t>
    </rPh>
    <rPh sb="10" eb="12">
      <t>シエン</t>
    </rPh>
    <rPh sb="12" eb="13">
      <t>コト</t>
    </rPh>
    <rPh sb="13" eb="14">
      <t>ギョウ</t>
    </rPh>
    <rPh sb="14" eb="15">
      <t>ヒ</t>
    </rPh>
    <rPh sb="15" eb="16">
      <t>ショウ</t>
    </rPh>
    <rPh sb="16" eb="17">
      <t>モトム</t>
    </rPh>
    <rPh sb="17" eb="18">
      <t>ショ</t>
    </rPh>
    <phoneticPr fontId="2"/>
  </si>
  <si>
    <t>四條畷市障がい児通学支援事業請求明細書兼サービス提供実績記録票</t>
    <rPh sb="0" eb="4">
      <t>シジョウナワテシ</t>
    </rPh>
    <rPh sb="4" eb="5">
      <t>ショウ</t>
    </rPh>
    <rPh sb="7" eb="8">
      <t>ジ</t>
    </rPh>
    <rPh sb="8" eb="10">
      <t>ツウガク</t>
    </rPh>
    <rPh sb="10" eb="12">
      <t>シエン</t>
    </rPh>
    <rPh sb="12" eb="14">
      <t>ジギョウ</t>
    </rPh>
    <rPh sb="14" eb="16">
      <t>セイキュウ</t>
    </rPh>
    <rPh sb="16" eb="19">
      <t>メイサイショ</t>
    </rPh>
    <rPh sb="19" eb="20">
      <t>ケン</t>
    </rPh>
    <rPh sb="24" eb="26">
      <t>テイキョウ</t>
    </rPh>
    <rPh sb="26" eb="28">
      <t>ジッセキ</t>
    </rPh>
    <rPh sb="28" eb="30">
      <t>キロク</t>
    </rPh>
    <rPh sb="30" eb="31">
      <t>ヒョウ</t>
    </rPh>
    <phoneticPr fontId="2"/>
  </si>
  <si>
    <t>時間外加算</t>
    <rPh sb="0" eb="3">
      <t>ジカンガイ</t>
    </rPh>
    <rPh sb="3" eb="5">
      <t>カサン</t>
    </rPh>
    <phoneticPr fontId="2"/>
  </si>
  <si>
    <t>○○学校</t>
    <rPh sb="2" eb="4">
      <t>ガッコウ</t>
    </rPh>
    <phoneticPr fontId="2"/>
  </si>
  <si>
    <t>○○学校から自宅</t>
    <rPh sb="2" eb="4">
      <t>ガッコウ</t>
    </rPh>
    <rPh sb="6" eb="8">
      <t>ジタク</t>
    </rPh>
    <phoneticPr fontId="2"/>
  </si>
  <si>
    <t>○○学校</t>
    <phoneticPr fontId="2"/>
  </si>
  <si>
    <t>○○学校</t>
    <phoneticPr fontId="2"/>
  </si>
  <si>
    <t>月</t>
    <phoneticPr fontId="2"/>
  </si>
  <si>
    <t>金</t>
    <phoneticPr fontId="2"/>
  </si>
  <si>
    <t>①</t>
    <phoneticPr fontId="2"/>
  </si>
  <si>
    <t>②</t>
    <phoneticPr fontId="2"/>
  </si>
  <si>
    <t>時間</t>
    <rPh sb="0" eb="2">
      <t>ジカン</t>
    </rPh>
    <phoneticPr fontId="2"/>
  </si>
  <si>
    <t>件数</t>
    <rPh sb="0" eb="2">
      <t>ケンスウ</t>
    </rPh>
    <phoneticPr fontId="2"/>
  </si>
  <si>
    <t>自己負担</t>
    <rPh sb="0" eb="2">
      <t>ジコ</t>
    </rPh>
    <rPh sb="2" eb="4">
      <t>フタン</t>
    </rPh>
    <phoneticPr fontId="2"/>
  </si>
  <si>
    <t>①②</t>
    <phoneticPr fontId="2"/>
  </si>
  <si>
    <t>①②</t>
    <phoneticPr fontId="2"/>
  </si>
  <si>
    <t>令和</t>
    <rPh sb="0" eb="2">
      <t>レイワ</t>
    </rPh>
    <phoneticPr fontId="2"/>
  </si>
  <si>
    <t>事業費F
（D+E）</t>
    <rPh sb="0" eb="3">
      <t>ジギョウヒ</t>
    </rPh>
    <phoneticPr fontId="2"/>
  </si>
  <si>
    <r>
      <t xml:space="preserve">利用者
負担額G
</t>
    </r>
    <r>
      <rPr>
        <sz val="9"/>
        <rFont val="ＭＳ Ｐゴシック"/>
        <family val="3"/>
        <charset val="128"/>
      </rPr>
      <t>（F×10%）</t>
    </r>
    <rPh sb="0" eb="3">
      <t>リヨウシャ</t>
    </rPh>
    <rPh sb="4" eb="6">
      <t>フタン</t>
    </rPh>
    <rPh sb="6" eb="7">
      <t>ガク</t>
    </rPh>
    <phoneticPr fontId="2"/>
  </si>
  <si>
    <r>
      <t xml:space="preserve">請求額H
</t>
    </r>
    <r>
      <rPr>
        <sz val="9"/>
        <rFont val="ＭＳ Ｐゴシック"/>
        <family val="3"/>
        <charset val="128"/>
      </rPr>
      <t>（FーG）</t>
    </r>
    <rPh sb="0" eb="2">
      <t>セイキュウ</t>
    </rPh>
    <rPh sb="2" eb="3">
      <t>ガク</t>
    </rPh>
    <phoneticPr fontId="2"/>
  </si>
  <si>
    <t>片道加算
E（※3）</t>
    <rPh sb="0" eb="2">
      <t>カタミチ</t>
    </rPh>
    <rPh sb="2" eb="4">
      <t>カサン</t>
    </rPh>
    <phoneticPr fontId="2"/>
  </si>
  <si>
    <t>※1 算定時間数：提供時間数×従事者人数　　　※2 事業費：（B×C）×2　　　※3片道加算：1回につき200円</t>
    <rPh sb="3" eb="5">
      <t>サンテイ</t>
    </rPh>
    <rPh sb="5" eb="8">
      <t>ジカンスウ</t>
    </rPh>
    <rPh sb="9" eb="11">
      <t>テイキョウ</t>
    </rPh>
    <rPh sb="11" eb="14">
      <t>ジカンスウ</t>
    </rPh>
    <rPh sb="15" eb="18">
      <t>ジュウジシャ</t>
    </rPh>
    <rPh sb="18" eb="20">
      <t>ニンズウ</t>
    </rPh>
    <rPh sb="26" eb="29">
      <t>ジギョウヒ</t>
    </rPh>
    <rPh sb="42" eb="44">
      <t>カタミチ</t>
    </rPh>
    <rPh sb="44" eb="46">
      <t>カサン</t>
    </rPh>
    <rPh sb="48" eb="49">
      <t>カイ</t>
    </rPh>
    <rPh sb="55" eb="56">
      <t>エン</t>
    </rPh>
    <phoneticPr fontId="2"/>
  </si>
  <si>
    <t>土</t>
    <rPh sb="0" eb="1">
      <t>ド</t>
    </rPh>
    <phoneticPr fontId="2"/>
  </si>
  <si>
    <t>※1 算定時間数：提供時間数×従事者人数　　　※2 事業費：（B×C）×2　　※3片道加算：1回につき200円</t>
    <rPh sb="3" eb="5">
      <t>サンテイ</t>
    </rPh>
    <rPh sb="5" eb="8">
      <t>ジカンスウ</t>
    </rPh>
    <rPh sb="9" eb="11">
      <t>テイキョウ</t>
    </rPh>
    <rPh sb="11" eb="14">
      <t>ジカンスウ</t>
    </rPh>
    <rPh sb="15" eb="18">
      <t>ジュウジシャ</t>
    </rPh>
    <rPh sb="18" eb="20">
      <t>ニンズウ</t>
    </rPh>
    <rPh sb="26" eb="29">
      <t>ジギョウヒ</t>
    </rPh>
    <phoneticPr fontId="2"/>
  </si>
  <si>
    <t>年</t>
    <phoneticPr fontId="2"/>
  </si>
  <si>
    <t>片道
加算
E（※3）</t>
    <rPh sb="0" eb="2">
      <t>カタミチ</t>
    </rPh>
    <rPh sb="3" eb="5">
      <t>カサン</t>
    </rPh>
    <phoneticPr fontId="2"/>
  </si>
  <si>
    <t>利用者
負担額G
（F×10%）</t>
    <rPh sb="0" eb="3">
      <t>リヨウシャ</t>
    </rPh>
    <rPh sb="4" eb="6">
      <t>フタン</t>
    </rPh>
    <rPh sb="6" eb="7">
      <t>ガク</t>
    </rPh>
    <phoneticPr fontId="2"/>
  </si>
  <si>
    <t>従事者
人数
A</t>
    <rPh sb="0" eb="3">
      <t>ジュウジシャ</t>
    </rPh>
    <rPh sb="4" eb="6">
      <t>ニンズウ</t>
    </rPh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</si>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</sst>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円&quot;"/>
    <numFmt numFmtId="177" formatCode="&quot;1&quot;&quot;行&quot;&quot;程&quot;\ 0&quot;円&quot;"/>
    <numFmt numFmtId="178" formatCode="00"/>
    <numFmt numFmtId="179" formatCode="\(\ @\ \)"/>
    <numFmt numFmtId="180" formatCode="&quot;\ &quot;#,##0_ ;[Red]\-#,##0"/>
    <numFmt numFmtId="181" formatCode="0.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24" borderId="13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0" xfId="0" quotePrefix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24" borderId="13" xfId="0" applyFill="1" applyBorder="1" applyAlignment="1" applyProtection="1">
      <alignment horizontal="center" vertical="center"/>
      <protection locked="0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0" xfId="42" applyFont="1">
      <alignment vertical="center"/>
    </xf>
    <xf numFmtId="0" fontId="27" fillId="0" borderId="0" xfId="42" applyFont="1" applyAlignment="1">
      <alignment horizontal="right" vertical="center"/>
    </xf>
    <xf numFmtId="0" fontId="27" fillId="0" borderId="0" xfId="42" applyFont="1" applyAlignment="1">
      <alignment vertical="center" wrapText="1"/>
    </xf>
    <xf numFmtId="0" fontId="27" fillId="0" borderId="15" xfId="42" applyFont="1" applyBorder="1">
      <alignment vertical="center"/>
    </xf>
    <xf numFmtId="0" fontId="30" fillId="0" borderId="15" xfId="42" applyFont="1" applyBorder="1" applyAlignment="1">
      <alignment horizontal="center" vertical="center"/>
    </xf>
    <xf numFmtId="0" fontId="27" fillId="0" borderId="16" xfId="42" applyFont="1" applyBorder="1">
      <alignment vertical="center"/>
    </xf>
    <xf numFmtId="0" fontId="31" fillId="0" borderId="17" xfId="42" applyFont="1" applyBorder="1" applyAlignment="1">
      <alignment horizontal="right" vertical="center"/>
    </xf>
    <xf numFmtId="0" fontId="28" fillId="0" borderId="0" xfId="42" applyFont="1" applyAlignment="1">
      <alignment horizontal="right" vertical="center"/>
    </xf>
    <xf numFmtId="0" fontId="27" fillId="25" borderId="11" xfId="42" applyFont="1" applyFill="1" applyBorder="1" applyAlignment="1">
      <alignment horizontal="center" vertical="center"/>
    </xf>
    <xf numFmtId="0" fontId="27" fillId="0" borderId="18" xfId="42" applyFont="1" applyBorder="1" applyAlignment="1">
      <alignment horizontal="center" vertical="center"/>
    </xf>
    <xf numFmtId="0" fontId="27" fillId="0" borderId="11" xfId="42" applyFont="1" applyBorder="1" applyAlignment="1">
      <alignment horizontal="center" vertical="center"/>
    </xf>
    <xf numFmtId="0" fontId="27" fillId="0" borderId="19" xfId="42" applyFont="1" applyBorder="1">
      <alignment vertical="center"/>
    </xf>
    <xf numFmtId="0" fontId="27" fillId="0" borderId="11" xfId="42" applyFont="1" applyBorder="1">
      <alignment vertical="center"/>
    </xf>
    <xf numFmtId="0" fontId="27" fillId="25" borderId="11" xfId="42" applyFont="1" applyFill="1" applyBorder="1">
      <alignment vertical="center"/>
    </xf>
    <xf numFmtId="0" fontId="27" fillId="25" borderId="20" xfId="42" applyFont="1" applyFill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26" borderId="41" xfId="0" applyFill="1" applyBorder="1" applyAlignment="1">
      <alignment horizontal="center" vertical="center"/>
    </xf>
    <xf numFmtId="0" fontId="0" fillId="26" borderId="48" xfId="0" applyFill="1" applyBorder="1" applyAlignment="1">
      <alignment horizontal="center" vertical="center"/>
    </xf>
    <xf numFmtId="0" fontId="0" fillId="26" borderId="50" xfId="0" applyFill="1" applyBorder="1" applyAlignment="1">
      <alignment horizontal="center" vertical="center"/>
    </xf>
    <xf numFmtId="0" fontId="0" fillId="26" borderId="51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42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24" borderId="14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0" fontId="36" fillId="0" borderId="10" xfId="0" applyFont="1" applyBorder="1" applyAlignment="1">
      <alignment horizontal="center" vertical="center"/>
    </xf>
    <xf numFmtId="38" fontId="0" fillId="0" borderId="0" xfId="33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29" fillId="0" borderId="0" xfId="42" applyFont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27" fillId="0" borderId="16" xfId="42" applyFont="1" applyBorder="1" applyAlignment="1">
      <alignment horizontal="center" vertical="center"/>
    </xf>
    <xf numFmtId="0" fontId="27" fillId="0" borderId="15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23" xfId="42" applyFont="1" applyBorder="1" applyAlignment="1">
      <alignment horizontal="center" vertical="center"/>
    </xf>
    <xf numFmtId="0" fontId="27" fillId="0" borderId="12" xfId="42" applyFont="1" applyBorder="1" applyAlignment="1">
      <alignment horizontal="center" vertical="center"/>
    </xf>
    <xf numFmtId="0" fontId="32" fillId="25" borderId="0" xfId="42" applyFont="1" applyFill="1" applyAlignment="1">
      <alignment horizontal="center" vertical="center"/>
    </xf>
    <xf numFmtId="0" fontId="32" fillId="25" borderId="12" xfId="42" applyFont="1" applyFill="1" applyBorder="1" applyAlignment="1">
      <alignment horizontal="center" vertical="center"/>
    </xf>
    <xf numFmtId="0" fontId="27" fillId="25" borderId="0" xfId="42" applyFont="1" applyFill="1" applyAlignment="1">
      <alignment horizontal="center" vertical="center"/>
    </xf>
    <xf numFmtId="0" fontId="32" fillId="25" borderId="10" xfId="42" applyFont="1" applyFill="1" applyBorder="1" applyAlignment="1">
      <alignment horizontal="center" vertical="center"/>
    </xf>
    <xf numFmtId="0" fontId="32" fillId="25" borderId="23" xfId="42" applyFont="1" applyFill="1" applyBorder="1" applyAlignment="1">
      <alignment horizontal="center" vertical="center"/>
    </xf>
    <xf numFmtId="0" fontId="32" fillId="25" borderId="25" xfId="42" applyFont="1" applyFill="1" applyBorder="1" applyAlignment="1">
      <alignment horizontal="center" vertical="center"/>
    </xf>
    <xf numFmtId="0" fontId="32" fillId="25" borderId="24" xfId="42" applyFont="1" applyFill="1" applyBorder="1" applyAlignment="1">
      <alignment horizontal="center" vertical="center"/>
    </xf>
    <xf numFmtId="0" fontId="27" fillId="0" borderId="19" xfId="42" applyFont="1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27" fillId="0" borderId="11" xfId="42" applyFont="1" applyBorder="1" applyAlignment="1">
      <alignment horizontal="center" vertical="center"/>
    </xf>
    <xf numFmtId="180" fontId="29" fillId="0" borderId="19" xfId="42" applyNumberFormat="1" applyFont="1" applyBorder="1" applyAlignment="1">
      <alignment horizontal="center" vertical="center"/>
    </xf>
    <xf numFmtId="180" fontId="29" fillId="0" borderId="11" xfId="42" applyNumberFormat="1" applyFont="1" applyBorder="1" applyAlignment="1">
      <alignment horizontal="center" vertical="center"/>
    </xf>
    <xf numFmtId="180" fontId="29" fillId="0" borderId="20" xfId="42" applyNumberFormat="1" applyFont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/>
    </xf>
    <xf numFmtId="0" fontId="29" fillId="0" borderId="19" xfId="42" applyFont="1" applyBorder="1" applyAlignment="1">
      <alignment horizontal="center" vertical="center"/>
    </xf>
    <xf numFmtId="0" fontId="29" fillId="0" borderId="11" xfId="42" applyFont="1" applyBorder="1" applyAlignment="1">
      <alignment horizontal="center" vertical="center"/>
    </xf>
    <xf numFmtId="0" fontId="29" fillId="0" borderId="20" xfId="42" applyFont="1" applyBorder="1" applyAlignment="1">
      <alignment horizontal="center" vertical="center"/>
    </xf>
    <xf numFmtId="180" fontId="29" fillId="0" borderId="13" xfId="42" applyNumberFormat="1" applyFont="1" applyBorder="1" applyAlignment="1">
      <alignment horizontal="center" vertical="center"/>
    </xf>
    <xf numFmtId="0" fontId="27" fillId="25" borderId="11" xfId="42" applyFont="1" applyFill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 textRotation="255"/>
    </xf>
    <xf numFmtId="0" fontId="27" fillId="0" borderId="24" xfId="42" applyFont="1" applyBorder="1" applyAlignment="1">
      <alignment horizontal="center" vertical="center"/>
    </xf>
    <xf numFmtId="0" fontId="27" fillId="25" borderId="19" xfId="42" applyFont="1" applyFill="1" applyBorder="1" applyAlignment="1">
      <alignment horizontal="center" vertical="center"/>
    </xf>
    <xf numFmtId="0" fontId="27" fillId="0" borderId="18" xfId="42" applyFont="1" applyBorder="1" applyAlignment="1">
      <alignment horizontal="center" vertical="center" textRotation="255"/>
    </xf>
    <xf numFmtId="0" fontId="27" fillId="0" borderId="21" xfId="42" applyFont="1" applyBorder="1" applyAlignment="1">
      <alignment horizontal="center" vertical="center" textRotation="255"/>
    </xf>
    <xf numFmtId="0" fontId="27" fillId="0" borderId="22" xfId="42" applyFont="1" applyBorder="1" applyAlignment="1">
      <alignment horizontal="center" vertical="center" textRotation="255"/>
    </xf>
    <xf numFmtId="0" fontId="27" fillId="0" borderId="17" xfId="42" applyFont="1" applyBorder="1" applyAlignment="1">
      <alignment horizontal="center" vertical="center"/>
    </xf>
    <xf numFmtId="0" fontId="33" fillId="25" borderId="23" xfId="42" applyFont="1" applyFill="1" applyBorder="1" applyAlignment="1">
      <alignment horizontal="center" vertical="center" shrinkToFit="1"/>
    </xf>
    <xf numFmtId="0" fontId="33" fillId="25" borderId="12" xfId="42" applyFont="1" applyFill="1" applyBorder="1" applyAlignment="1">
      <alignment horizontal="center" vertical="center" shrinkToFit="1"/>
    </xf>
    <xf numFmtId="0" fontId="33" fillId="25" borderId="24" xfId="42" applyFont="1" applyFill="1" applyBorder="1" applyAlignment="1">
      <alignment horizontal="center" vertical="center" shrinkToFit="1"/>
    </xf>
    <xf numFmtId="0" fontId="31" fillId="25" borderId="16" xfId="42" applyFont="1" applyFill="1" applyBorder="1" applyAlignment="1">
      <alignment horizontal="center" vertical="center" shrinkToFit="1"/>
    </xf>
    <xf numFmtId="0" fontId="31" fillId="25" borderId="15" xfId="42" applyFont="1" applyFill="1" applyBorder="1" applyAlignment="1">
      <alignment horizontal="center" vertical="center" shrinkToFit="1"/>
    </xf>
    <xf numFmtId="0" fontId="31" fillId="25" borderId="17" xfId="42" applyFont="1" applyFill="1" applyBorder="1" applyAlignment="1">
      <alignment horizontal="center" vertical="center" shrinkToFit="1"/>
    </xf>
    <xf numFmtId="0" fontId="27" fillId="25" borderId="20" xfId="42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4" borderId="14" xfId="0" applyFill="1" applyBorder="1" applyAlignment="1" applyProtection="1">
      <alignment horizontal="center" vertical="center"/>
      <protection locked="0"/>
    </xf>
    <xf numFmtId="0" fontId="0" fillId="24" borderId="2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178" fontId="0" fillId="24" borderId="28" xfId="0" applyNumberFormat="1" applyFill="1" applyBorder="1" applyAlignment="1" applyProtection="1">
      <alignment horizontal="center" vertical="center"/>
      <protection locked="0"/>
    </xf>
    <xf numFmtId="178" fontId="0" fillId="24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4" borderId="13" xfId="0" applyFill="1" applyBorder="1" applyAlignment="1" applyProtection="1">
      <alignment horizontal="center" vertical="center"/>
      <protection locked="0"/>
    </xf>
    <xf numFmtId="0" fontId="0" fillId="24" borderId="26" xfId="0" applyFill="1" applyBorder="1" applyAlignment="1">
      <alignment horizontal="center" vertical="center"/>
    </xf>
    <xf numFmtId="178" fontId="0" fillId="24" borderId="20" xfId="0" applyNumberFormat="1" applyFill="1" applyBorder="1" applyAlignment="1">
      <alignment horizontal="center" vertical="center"/>
    </xf>
    <xf numFmtId="178" fontId="0" fillId="24" borderId="13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24" borderId="28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" fontId="0" fillId="0" borderId="55" xfId="0" applyNumberForma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3" xfId="0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4" borderId="40" xfId="0" applyFill="1" applyBorder="1" applyAlignment="1">
      <alignment horizontal="center" vertical="center"/>
    </xf>
    <xf numFmtId="178" fontId="0" fillId="24" borderId="24" xfId="0" applyNumberFormat="1" applyFill="1" applyBorder="1" applyAlignment="1">
      <alignment horizontal="center" vertical="center"/>
    </xf>
    <xf numFmtId="178" fontId="0" fillId="24" borderId="22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4" borderId="22" xfId="0" applyFill="1" applyBorder="1" applyAlignment="1" applyProtection="1">
      <alignment horizontal="center" vertical="center"/>
      <protection locked="0"/>
    </xf>
    <xf numFmtId="178" fontId="0" fillId="26" borderId="53" xfId="0" applyNumberFormat="1" applyFill="1" applyBorder="1" applyAlignment="1">
      <alignment horizontal="center" vertical="center"/>
    </xf>
    <xf numFmtId="178" fontId="0" fillId="26" borderId="51" xfId="0" applyNumberFormat="1" applyFill="1" applyBorder="1" applyAlignment="1">
      <alignment horizontal="center" vertical="center"/>
    </xf>
    <xf numFmtId="0" fontId="0" fillId="26" borderId="51" xfId="0" applyFill="1" applyBorder="1" applyAlignment="1">
      <alignment horizontal="center" vertical="center"/>
    </xf>
    <xf numFmtId="0" fontId="0" fillId="26" borderId="52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38" fontId="0" fillId="0" borderId="51" xfId="33" applyFont="1" applyBorder="1" applyAlignment="1">
      <alignment horizontal="right" vertical="center"/>
    </xf>
    <xf numFmtId="0" fontId="0" fillId="24" borderId="51" xfId="0" applyFill="1" applyBorder="1" applyAlignment="1" applyProtection="1">
      <alignment horizontal="center" vertical="center"/>
      <protection locked="0"/>
    </xf>
    <xf numFmtId="38" fontId="0" fillId="0" borderId="55" xfId="33" applyFont="1" applyBorder="1" applyAlignment="1">
      <alignment horizontal="right" vertical="center"/>
    </xf>
    <xf numFmtId="38" fontId="0" fillId="0" borderId="56" xfId="33" applyFont="1" applyBorder="1" applyAlignment="1">
      <alignment horizontal="right" vertical="center"/>
    </xf>
    <xf numFmtId="38" fontId="0" fillId="0" borderId="53" xfId="33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13" xfId="0" applyFill="1" applyBorder="1" applyAlignment="1">
      <alignment horizontal="center" vertical="center" shrinkToFit="1"/>
    </xf>
    <xf numFmtId="0" fontId="0" fillId="26" borderId="13" xfId="0" applyFill="1" applyBorder="1" applyAlignment="1">
      <alignment horizontal="center" vertical="center"/>
    </xf>
    <xf numFmtId="0" fontId="0" fillId="26" borderId="26" xfId="0" applyFill="1" applyBorder="1" applyAlignment="1">
      <alignment horizontal="center" vertical="center"/>
    </xf>
    <xf numFmtId="178" fontId="0" fillId="26" borderId="20" xfId="0" applyNumberFormat="1" applyFill="1" applyBorder="1" applyAlignment="1">
      <alignment horizontal="center" vertical="center"/>
    </xf>
    <xf numFmtId="178" fontId="0" fillId="26" borderId="13" xfId="0" applyNumberFormat="1" applyFill="1" applyBorder="1" applyAlignment="1">
      <alignment horizontal="center" vertical="center"/>
    </xf>
    <xf numFmtId="38" fontId="0" fillId="0" borderId="13" xfId="33" applyFont="1" applyBorder="1" applyAlignment="1">
      <alignment horizontal="right" vertical="center"/>
    </xf>
    <xf numFmtId="38" fontId="0" fillId="0" borderId="19" xfId="33" applyFont="1" applyBorder="1" applyAlignment="1">
      <alignment horizontal="right" vertical="center"/>
    </xf>
    <xf numFmtId="38" fontId="0" fillId="0" borderId="11" xfId="33" applyFont="1" applyBorder="1" applyAlignment="1">
      <alignment horizontal="right" vertical="center"/>
    </xf>
    <xf numFmtId="38" fontId="0" fillId="0" borderId="20" xfId="33" applyFont="1" applyBorder="1" applyAlignment="1">
      <alignment horizontal="right" vertical="center"/>
    </xf>
    <xf numFmtId="3" fontId="0" fillId="0" borderId="19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 shrinkToFit="1"/>
    </xf>
    <xf numFmtId="38" fontId="0" fillId="0" borderId="23" xfId="33" applyFont="1" applyBorder="1" applyAlignment="1">
      <alignment horizontal="right" vertical="center"/>
    </xf>
    <xf numFmtId="38" fontId="0" fillId="0" borderId="12" xfId="33" applyFont="1" applyBorder="1" applyAlignment="1">
      <alignment horizontal="right" vertical="center"/>
    </xf>
    <xf numFmtId="38" fontId="0" fillId="0" borderId="24" xfId="33" applyFont="1" applyBorder="1" applyAlignment="1">
      <alignment horizontal="right" vertical="center"/>
    </xf>
    <xf numFmtId="0" fontId="0" fillId="26" borderId="42" xfId="0" applyFill="1" applyBorder="1" applyAlignment="1">
      <alignment horizontal="center" vertical="center"/>
    </xf>
    <xf numFmtId="0" fontId="0" fillId="26" borderId="43" xfId="0" applyFill="1" applyBorder="1" applyAlignment="1">
      <alignment horizontal="center" vertical="center"/>
    </xf>
    <xf numFmtId="178" fontId="0" fillId="26" borderId="44" xfId="0" applyNumberFormat="1" applyFill="1" applyBorder="1" applyAlignment="1">
      <alignment horizontal="center" vertical="center"/>
    </xf>
    <xf numFmtId="178" fontId="0" fillId="26" borderId="42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8" fontId="0" fillId="0" borderId="42" xfId="33" applyFont="1" applyBorder="1" applyAlignment="1">
      <alignment horizontal="right" vertical="center"/>
    </xf>
    <xf numFmtId="0" fontId="0" fillId="24" borderId="42" xfId="0" applyFill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6" borderId="45" xfId="0" applyFill="1" applyBorder="1" applyAlignment="1">
      <alignment horizontal="center" vertical="center" shrinkToFit="1"/>
    </xf>
    <xf numFmtId="0" fontId="0" fillId="26" borderId="46" xfId="0" applyFill="1" applyBorder="1" applyAlignment="1">
      <alignment horizontal="center" vertical="center" shrinkToFit="1"/>
    </xf>
    <xf numFmtId="0" fontId="0" fillId="26" borderId="44" xfId="0" applyFill="1" applyBorder="1" applyAlignment="1">
      <alignment horizontal="center" vertical="center" shrinkToFit="1"/>
    </xf>
    <xf numFmtId="0" fontId="0" fillId="24" borderId="18" xfId="0" applyFill="1" applyBorder="1" applyAlignment="1">
      <alignment horizontal="center" vertical="center" shrinkToFit="1"/>
    </xf>
    <xf numFmtId="0" fontId="0" fillId="24" borderId="18" xfId="0" applyFill="1" applyBorder="1" applyAlignment="1">
      <alignment horizontal="center" vertical="center"/>
    </xf>
    <xf numFmtId="0" fontId="0" fillId="24" borderId="39" xfId="0" applyFill="1" applyBorder="1" applyAlignment="1">
      <alignment horizontal="center" vertical="center"/>
    </xf>
    <xf numFmtId="178" fontId="0" fillId="24" borderId="17" xfId="0" applyNumberFormat="1" applyFill="1" applyBorder="1" applyAlignment="1">
      <alignment horizontal="center" vertical="center"/>
    </xf>
    <xf numFmtId="178" fontId="0" fillId="24" borderId="18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24" borderId="18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0" fillId="0" borderId="16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24" borderId="13" xfId="0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8" fontId="0" fillId="24" borderId="19" xfId="33" applyFont="1" applyFill="1" applyBorder="1" applyAlignment="1">
      <alignment horizontal="center" vertical="center"/>
    </xf>
    <xf numFmtId="38" fontId="0" fillId="24" borderId="11" xfId="33" applyFont="1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179" fontId="0" fillId="24" borderId="10" xfId="0" applyNumberFormat="1" applyFill="1" applyBorder="1" applyAlignment="1">
      <alignment horizontal="center" vertical="center"/>
    </xf>
    <xf numFmtId="179" fontId="0" fillId="24" borderId="0" xfId="0" applyNumberFormat="1" applyFill="1" applyAlignment="1">
      <alignment horizontal="center" vertical="center"/>
    </xf>
    <xf numFmtId="179" fontId="0" fillId="24" borderId="25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20" fontId="0" fillId="0" borderId="19" xfId="0" applyNumberFormat="1" applyBorder="1" applyAlignment="1">
      <alignment horizontal="center" vertical="center" wrapText="1"/>
    </xf>
    <xf numFmtId="20" fontId="0" fillId="0" borderId="11" xfId="0" applyNumberFormat="1" applyBorder="1" applyAlignment="1">
      <alignment horizontal="center" vertical="center" wrapText="1"/>
    </xf>
    <xf numFmtId="176" fontId="0" fillId="0" borderId="36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55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24" borderId="19" xfId="0" applyFill="1" applyBorder="1" applyAlignment="1">
      <alignment horizontal="center" vertical="center"/>
    </xf>
    <xf numFmtId="3" fontId="0" fillId="0" borderId="55" xfId="0" applyNumberFormat="1" applyBorder="1" applyAlignment="1">
      <alignment horizontal="right" vertical="center"/>
    </xf>
    <xf numFmtId="3" fontId="0" fillId="0" borderId="56" xfId="0" applyNumberForma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78" fontId="0" fillId="0" borderId="20" xfId="0" applyNumberFormat="1" applyBorder="1" applyAlignment="1" applyProtection="1">
      <alignment horizontal="center" vertical="center"/>
      <protection locked="0"/>
    </xf>
    <xf numFmtId="178" fontId="0" fillId="0" borderId="13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8" fontId="0" fillId="0" borderId="19" xfId="33" applyFont="1" applyFill="1" applyBorder="1" applyAlignment="1">
      <alignment horizontal="center" vertical="center"/>
    </xf>
    <xf numFmtId="38" fontId="0" fillId="0" borderId="11" xfId="33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79" fontId="0" fillId="0" borderId="23" xfId="0" applyNumberFormat="1" applyBorder="1" applyAlignment="1" applyProtection="1">
      <alignment horizontal="center" vertical="center"/>
      <protection locked="0"/>
    </xf>
    <xf numFmtId="179" fontId="0" fillId="0" borderId="12" xfId="0" applyNumberFormat="1" applyBorder="1" applyAlignment="1" applyProtection="1">
      <alignment horizontal="center" vertical="center"/>
      <protection locked="0"/>
    </xf>
    <xf numFmtId="179" fontId="0" fillId="0" borderId="24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3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7" xfId="0" applyBorder="1" applyAlignment="1" applyProtection="1">
      <alignment horizontal="center" vertical="center"/>
      <protection locked="0"/>
    </xf>
    <xf numFmtId="178" fontId="0" fillId="0" borderId="28" xfId="0" applyNumberFormat="1" applyBorder="1" applyAlignment="1" applyProtection="1">
      <alignment horizontal="center" vertical="center"/>
      <protection locked="0"/>
    </xf>
    <xf numFmtId="178" fontId="0" fillId="0" borderId="14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3" fontId="0" fillId="0" borderId="32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3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0" borderId="20" xfId="33" applyFont="1" applyBorder="1" applyAlignment="1">
      <alignment horizontal="center" vertical="center"/>
    </xf>
    <xf numFmtId="38" fontId="0" fillId="0" borderId="37" xfId="33" applyFont="1" applyBorder="1" applyAlignment="1">
      <alignment horizontal="center" vertical="center"/>
    </xf>
    <xf numFmtId="38" fontId="0" fillId="0" borderId="38" xfId="33" applyFont="1" applyBorder="1" applyAlignment="1">
      <alignment horizontal="center" vertical="center"/>
    </xf>
    <xf numFmtId="38" fontId="0" fillId="0" borderId="28" xfId="33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0" fillId="24" borderId="16" xfId="0" applyFill="1" applyBorder="1" applyAlignment="1" applyProtection="1">
      <alignment horizontal="center" vertical="center"/>
      <protection locked="0"/>
    </xf>
    <xf numFmtId="0" fontId="0" fillId="24" borderId="17" xfId="0" applyFill="1" applyBorder="1" applyAlignment="1" applyProtection="1">
      <alignment horizontal="center" vertical="center"/>
      <protection locked="0"/>
    </xf>
    <xf numFmtId="0" fontId="0" fillId="24" borderId="23" xfId="0" applyFill="1" applyBorder="1" applyAlignment="1" applyProtection="1">
      <alignment horizontal="center" vertical="center"/>
      <protection locked="0"/>
    </xf>
    <xf numFmtId="0" fontId="0" fillId="24" borderId="24" xfId="0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4" borderId="19" xfId="0" applyFill="1" applyBorder="1" applyAlignment="1" applyProtection="1">
      <alignment horizontal="center" vertical="center"/>
      <protection locked="0"/>
    </xf>
    <xf numFmtId="0" fontId="0" fillId="24" borderId="11" xfId="0" applyFill="1" applyBorder="1" applyAlignment="1" applyProtection="1">
      <alignment horizontal="center" vertical="center"/>
      <protection locked="0"/>
    </xf>
    <xf numFmtId="0" fontId="0" fillId="24" borderId="20" xfId="0" applyFill="1" applyBorder="1" applyAlignment="1" applyProtection="1">
      <alignment horizontal="center" vertical="center"/>
      <protection locked="0"/>
    </xf>
    <xf numFmtId="0" fontId="0" fillId="24" borderId="26" xfId="0" applyFill="1" applyBorder="1" applyAlignment="1" applyProtection="1">
      <alignment horizontal="center" vertical="center"/>
      <protection locked="0"/>
    </xf>
    <xf numFmtId="178" fontId="0" fillId="24" borderId="20" xfId="0" applyNumberFormat="1" applyFill="1" applyBorder="1" applyAlignment="1" applyProtection="1">
      <alignment horizontal="center" vertical="center"/>
      <protection locked="0"/>
    </xf>
    <xf numFmtId="178" fontId="0" fillId="24" borderId="13" xfId="0" applyNumberForma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0" fillId="0" borderId="32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8" fontId="0" fillId="27" borderId="37" xfId="33" applyFont="1" applyFill="1" applyBorder="1" applyAlignment="1">
      <alignment horizontal="center" vertical="center"/>
    </xf>
    <xf numFmtId="38" fontId="0" fillId="27" borderId="38" xfId="33" applyFont="1" applyFill="1" applyBorder="1" applyAlignment="1">
      <alignment horizontal="center" vertical="center"/>
    </xf>
    <xf numFmtId="38" fontId="0" fillId="27" borderId="28" xfId="33" applyFont="1" applyFill="1" applyBorder="1" applyAlignment="1">
      <alignment horizontal="center" vertical="center"/>
    </xf>
    <xf numFmtId="38" fontId="0" fillId="27" borderId="19" xfId="33" applyFont="1" applyFill="1" applyBorder="1" applyAlignment="1">
      <alignment horizontal="center" vertical="center"/>
    </xf>
    <xf numFmtId="38" fontId="0" fillId="27" borderId="11" xfId="33" applyFont="1" applyFill="1" applyBorder="1" applyAlignment="1">
      <alignment horizontal="center" vertical="center"/>
    </xf>
    <xf numFmtId="38" fontId="0" fillId="27" borderId="20" xfId="33" applyFont="1" applyFill="1" applyBorder="1" applyAlignment="1">
      <alignment horizontal="center" vertical="center"/>
    </xf>
    <xf numFmtId="38" fontId="0" fillId="0" borderId="19" xfId="33" applyFont="1" applyBorder="1" applyAlignment="1">
      <alignment vertical="center"/>
    </xf>
    <xf numFmtId="38" fontId="0" fillId="0" borderId="11" xfId="33" applyFont="1" applyBorder="1" applyAlignment="1">
      <alignment vertical="center"/>
    </xf>
    <xf numFmtId="38" fontId="0" fillId="0" borderId="20" xfId="33" applyFont="1" applyBorder="1" applyAlignment="1">
      <alignment vertical="center"/>
    </xf>
    <xf numFmtId="3" fontId="0" fillId="0" borderId="12" xfId="0" applyNumberFormat="1" applyBorder="1" applyAlignment="1">
      <alignment vertical="center"/>
    </xf>
    <xf numFmtId="181" fontId="0" fillId="0" borderId="13" xfId="0" applyNumberForma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3" fontId="0" fillId="0" borderId="38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8" fontId="0" fillId="0" borderId="13" xfId="33" applyFont="1" applyBorder="1" applyAlignment="1">
      <alignment vertical="center"/>
    </xf>
    <xf numFmtId="38" fontId="0" fillId="0" borderId="37" xfId="33" applyFont="1" applyBorder="1" applyAlignment="1">
      <alignment vertical="center"/>
    </xf>
    <xf numFmtId="38" fontId="0" fillId="0" borderId="38" xfId="33" applyFont="1" applyBorder="1" applyAlignment="1">
      <alignment vertical="center"/>
    </xf>
    <xf numFmtId="38" fontId="0" fillId="0" borderId="28" xfId="33" applyFont="1" applyBorder="1" applyAlignment="1">
      <alignment vertical="center"/>
    </xf>
    <xf numFmtId="38" fontId="0" fillId="0" borderId="14" xfId="33" applyFont="1" applyBorder="1" applyAlignment="1">
      <alignment vertical="center"/>
    </xf>
    <xf numFmtId="38" fontId="0" fillId="0" borderId="37" xfId="33" applyFont="1" applyBorder="1" applyAlignment="1">
      <alignment horizontal="right" vertical="center"/>
    </xf>
    <xf numFmtId="38" fontId="0" fillId="0" borderId="38" xfId="33" applyFont="1" applyBorder="1" applyAlignment="1">
      <alignment horizontal="right" vertical="center"/>
    </xf>
    <xf numFmtId="38" fontId="0" fillId="0" borderId="28" xfId="33" applyFont="1" applyBorder="1" applyAlignment="1">
      <alignment horizontal="right" vertical="center"/>
    </xf>
    <xf numFmtId="0" fontId="0" fillId="24" borderId="13" xfId="0" applyFill="1" applyBorder="1" applyAlignment="1" applyProtection="1">
      <alignment horizontal="center" vertical="center" shrinkToFit="1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0" fillId="24" borderId="15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24" borderId="25" xfId="0" applyFill="1" applyBorder="1" applyAlignment="1" applyProtection="1">
      <alignment horizontal="center" vertical="center"/>
      <protection locked="0"/>
    </xf>
    <xf numFmtId="179" fontId="0" fillId="24" borderId="23" xfId="0" applyNumberFormat="1" applyFill="1" applyBorder="1" applyAlignment="1" applyProtection="1">
      <alignment horizontal="center" vertical="center"/>
      <protection locked="0"/>
    </xf>
    <xf numFmtId="179" fontId="0" fillId="24" borderId="12" xfId="0" applyNumberFormat="1" applyFill="1" applyBorder="1" applyAlignment="1" applyProtection="1">
      <alignment horizontal="center" vertical="center"/>
      <protection locked="0"/>
    </xf>
    <xf numFmtId="179" fontId="0" fillId="24" borderId="24" xfId="0" applyNumberFormat="1" applyFill="1" applyBorder="1" applyAlignment="1" applyProtection="1">
      <alignment horizontal="center" vertical="center"/>
      <protection locked="0"/>
    </xf>
    <xf numFmtId="0" fontId="0" fillId="24" borderId="21" xfId="0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4" borderId="19" xfId="0" applyFill="1" applyBorder="1" applyAlignment="1">
      <alignment horizontal="center" vertical="center" shrinkToFit="1"/>
    </xf>
    <xf numFmtId="0" fontId="0" fillId="26" borderId="63" xfId="0" applyFill="1" applyBorder="1" applyAlignment="1">
      <alignment horizontal="center" vertical="center"/>
    </xf>
    <xf numFmtId="0" fontId="0" fillId="26" borderId="64" xfId="0" applyFill="1" applyBorder="1" applyAlignment="1">
      <alignment horizontal="center" vertical="center"/>
    </xf>
    <xf numFmtId="178" fontId="0" fillId="26" borderId="65" xfId="0" applyNumberFormat="1" applyFill="1" applyBorder="1" applyAlignment="1">
      <alignment horizontal="center" vertical="center"/>
    </xf>
    <xf numFmtId="178" fontId="0" fillId="26" borderId="66" xfId="0" applyNumberFormat="1" applyFill="1" applyBorder="1" applyAlignment="1">
      <alignment horizontal="center" vertical="center"/>
    </xf>
    <xf numFmtId="0" fontId="0" fillId="26" borderId="67" xfId="0" applyFill="1" applyBorder="1" applyAlignment="1">
      <alignment horizontal="center" vertical="center"/>
    </xf>
    <xf numFmtId="0" fontId="0" fillId="26" borderId="68" xfId="0" applyFill="1" applyBorder="1" applyAlignment="1">
      <alignment horizontal="center" vertical="center"/>
    </xf>
    <xf numFmtId="0" fontId="0" fillId="26" borderId="66" xfId="0" applyFill="1" applyBorder="1" applyAlignment="1">
      <alignment horizontal="center" vertical="center"/>
    </xf>
    <xf numFmtId="0" fontId="0" fillId="26" borderId="69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最新★請求書・実績記録票（移動支援）H22.12" xfId="42" xr:uid="{00000000-0005-0000-0000-00002A000000}"/>
    <cellStyle name="良い" xfId="43" builtinId="26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99FF"/>
      <color rgb="FFFF66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6376" name="Line 1">
          <a:extLst>
            <a:ext uri="{FF2B5EF4-FFF2-40B4-BE49-F238E27FC236}">
              <a16:creationId xmlns:a16="http://schemas.microsoft.com/office/drawing/2014/main" id="{00000000-0008-0000-0000-0000E8180000}"/>
            </a:ext>
          </a:extLst>
        </xdr:cNvPr>
        <xdr:cNvSpPr>
          <a:spLocks noChangeShapeType="1"/>
        </xdr:cNvSpPr>
      </xdr:nvSpPr>
      <xdr:spPr bwMode="auto">
        <a:xfrm>
          <a:off x="29622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6377" name="Line 2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SpPr>
          <a:spLocks noChangeShapeType="1"/>
        </xdr:cNvSpPr>
      </xdr:nvSpPr>
      <xdr:spPr bwMode="auto">
        <a:xfrm>
          <a:off x="32004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6378" name="Line 3">
          <a:extLst>
            <a:ext uri="{FF2B5EF4-FFF2-40B4-BE49-F238E27FC236}">
              <a16:creationId xmlns:a16="http://schemas.microsoft.com/office/drawing/2014/main" id="{00000000-0008-0000-0000-0000EA180000}"/>
            </a:ext>
          </a:extLst>
        </xdr:cNvPr>
        <xdr:cNvSpPr>
          <a:spLocks noChangeShapeType="1"/>
        </xdr:cNvSpPr>
      </xdr:nvSpPr>
      <xdr:spPr bwMode="auto">
        <a:xfrm>
          <a:off x="34385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6379" name="Line 4">
          <a:extLst>
            <a:ext uri="{FF2B5EF4-FFF2-40B4-BE49-F238E27FC236}">
              <a16:creationId xmlns:a16="http://schemas.microsoft.com/office/drawing/2014/main" id="{00000000-0008-0000-0000-0000EB180000}"/>
            </a:ext>
          </a:extLst>
        </xdr:cNvPr>
        <xdr:cNvSpPr>
          <a:spLocks noChangeShapeType="1"/>
        </xdr:cNvSpPr>
      </xdr:nvSpPr>
      <xdr:spPr bwMode="auto">
        <a:xfrm>
          <a:off x="3676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0</xdr:colOff>
      <xdr:row>22</xdr:row>
      <xdr:rowOff>0</xdr:rowOff>
    </xdr:to>
    <xdr:sp macro="" textlink="">
      <xdr:nvSpPr>
        <xdr:cNvPr id="6380" name="Line 5">
          <a:extLst>
            <a:ext uri="{FF2B5EF4-FFF2-40B4-BE49-F238E27FC236}">
              <a16:creationId xmlns:a16="http://schemas.microsoft.com/office/drawing/2014/main" id="{00000000-0008-0000-0000-0000EC180000}"/>
            </a:ext>
          </a:extLst>
        </xdr:cNvPr>
        <xdr:cNvSpPr>
          <a:spLocks noChangeShapeType="1"/>
        </xdr:cNvSpPr>
      </xdr:nvSpPr>
      <xdr:spPr bwMode="auto">
        <a:xfrm>
          <a:off x="39147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0</xdr:colOff>
      <xdr:row>22</xdr:row>
      <xdr:rowOff>0</xdr:rowOff>
    </xdr:to>
    <xdr:sp macro="" textlink="">
      <xdr:nvSpPr>
        <xdr:cNvPr id="6381" name="Line 6">
          <a:extLst>
            <a:ext uri="{FF2B5EF4-FFF2-40B4-BE49-F238E27FC236}">
              <a16:creationId xmlns:a16="http://schemas.microsoft.com/office/drawing/2014/main" id="{00000000-0008-0000-0000-0000ED180000}"/>
            </a:ext>
          </a:extLst>
        </xdr:cNvPr>
        <xdr:cNvSpPr>
          <a:spLocks noChangeShapeType="1"/>
        </xdr:cNvSpPr>
      </xdr:nvSpPr>
      <xdr:spPr bwMode="auto">
        <a:xfrm>
          <a:off x="41529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6382" name="Line 7">
          <a:extLst>
            <a:ext uri="{FF2B5EF4-FFF2-40B4-BE49-F238E27FC236}">
              <a16:creationId xmlns:a16="http://schemas.microsoft.com/office/drawing/2014/main" id="{00000000-0008-0000-0000-0000EE180000}"/>
            </a:ext>
          </a:extLst>
        </xdr:cNvPr>
        <xdr:cNvSpPr>
          <a:spLocks noChangeShapeType="1"/>
        </xdr:cNvSpPr>
      </xdr:nvSpPr>
      <xdr:spPr bwMode="auto">
        <a:xfrm>
          <a:off x="43910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22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6383" name="Line 8">
          <a:extLst>
            <a:ext uri="{FF2B5EF4-FFF2-40B4-BE49-F238E27FC236}">
              <a16:creationId xmlns:a16="http://schemas.microsoft.com/office/drawing/2014/main" id="{00000000-0008-0000-0000-0000EF180000}"/>
            </a:ext>
          </a:extLst>
        </xdr:cNvPr>
        <xdr:cNvSpPr>
          <a:spLocks noChangeShapeType="1"/>
        </xdr:cNvSpPr>
      </xdr:nvSpPr>
      <xdr:spPr bwMode="auto">
        <a:xfrm>
          <a:off x="46291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22</xdr:row>
      <xdr:rowOff>0</xdr:rowOff>
    </xdr:from>
    <xdr:to>
      <xdr:col>21</xdr:col>
      <xdr:colOff>0</xdr:colOff>
      <xdr:row>22</xdr:row>
      <xdr:rowOff>0</xdr:rowOff>
    </xdr:to>
    <xdr:sp macro="" textlink="">
      <xdr:nvSpPr>
        <xdr:cNvPr id="6384" name="Line 9">
          <a:extLst>
            <a:ext uri="{FF2B5EF4-FFF2-40B4-BE49-F238E27FC236}">
              <a16:creationId xmlns:a16="http://schemas.microsoft.com/office/drawing/2014/main" id="{00000000-0008-0000-0000-0000F0180000}"/>
            </a:ext>
          </a:extLst>
        </xdr:cNvPr>
        <xdr:cNvSpPr>
          <a:spLocks noChangeShapeType="1"/>
        </xdr:cNvSpPr>
      </xdr:nvSpPr>
      <xdr:spPr bwMode="auto">
        <a:xfrm>
          <a:off x="48672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6385" name="Line 10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>
          <a:spLocks noChangeShapeType="1"/>
        </xdr:cNvSpPr>
      </xdr:nvSpPr>
      <xdr:spPr bwMode="auto">
        <a:xfrm>
          <a:off x="510540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sp macro="" textlink="">
      <xdr:nvSpPr>
        <xdr:cNvPr id="6386" name="Line 11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>
          <a:spLocks noChangeShapeType="1"/>
        </xdr:cNvSpPr>
      </xdr:nvSpPr>
      <xdr:spPr bwMode="auto">
        <a:xfrm>
          <a:off x="534352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0</xdr:colOff>
      <xdr:row>22</xdr:row>
      <xdr:rowOff>0</xdr:rowOff>
    </xdr:to>
    <xdr:sp macro="" textlink="">
      <xdr:nvSpPr>
        <xdr:cNvPr id="6387" name="Line 12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>
          <a:spLocks noChangeShapeType="1"/>
        </xdr:cNvSpPr>
      </xdr:nvSpPr>
      <xdr:spPr bwMode="auto">
        <a:xfrm>
          <a:off x="5581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0</xdr:colOff>
      <xdr:row>22</xdr:row>
      <xdr:rowOff>0</xdr:rowOff>
    </xdr:to>
    <xdr:sp macro="" textlink="">
      <xdr:nvSpPr>
        <xdr:cNvPr id="6388" name="Line 13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>
          <a:spLocks noChangeShapeType="1"/>
        </xdr:cNvSpPr>
      </xdr:nvSpPr>
      <xdr:spPr bwMode="auto">
        <a:xfrm>
          <a:off x="5819775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6389" name="Line 14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SpPr>
          <a:spLocks noChangeShapeType="1"/>
        </xdr:cNvSpPr>
      </xdr:nvSpPr>
      <xdr:spPr bwMode="auto">
        <a:xfrm>
          <a:off x="17716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390" name="Line 15">
          <a:extLst>
            <a:ext uri="{FF2B5EF4-FFF2-40B4-BE49-F238E27FC236}">
              <a16:creationId xmlns:a16="http://schemas.microsoft.com/office/drawing/2014/main" id="{00000000-0008-0000-0000-0000F6180000}"/>
            </a:ext>
          </a:extLst>
        </xdr:cNvPr>
        <xdr:cNvSpPr>
          <a:spLocks noChangeShapeType="1"/>
        </xdr:cNvSpPr>
      </xdr:nvSpPr>
      <xdr:spPr bwMode="auto">
        <a:xfrm>
          <a:off x="22479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6391" name="Line 16">
          <a:extLst>
            <a:ext uri="{FF2B5EF4-FFF2-40B4-BE49-F238E27FC236}">
              <a16:creationId xmlns:a16="http://schemas.microsoft.com/office/drawing/2014/main" id="{00000000-0008-0000-0000-0000F7180000}"/>
            </a:ext>
          </a:extLst>
        </xdr:cNvPr>
        <xdr:cNvSpPr>
          <a:spLocks noChangeShapeType="1"/>
        </xdr:cNvSpPr>
      </xdr:nvSpPr>
      <xdr:spPr bwMode="auto">
        <a:xfrm>
          <a:off x="32004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392" name="Line 17">
          <a:extLst>
            <a:ext uri="{FF2B5EF4-FFF2-40B4-BE49-F238E27FC236}">
              <a16:creationId xmlns:a16="http://schemas.microsoft.com/office/drawing/2014/main" id="{00000000-0008-0000-0000-0000F8180000}"/>
            </a:ext>
          </a:extLst>
        </xdr:cNvPr>
        <xdr:cNvSpPr>
          <a:spLocks noChangeShapeType="1"/>
        </xdr:cNvSpPr>
      </xdr:nvSpPr>
      <xdr:spPr bwMode="auto">
        <a:xfrm>
          <a:off x="36766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6393" name="Line 18">
          <a:extLst>
            <a:ext uri="{FF2B5EF4-FFF2-40B4-BE49-F238E27FC236}">
              <a16:creationId xmlns:a16="http://schemas.microsoft.com/office/drawing/2014/main" id="{00000000-0008-0000-0000-0000F9180000}"/>
            </a:ext>
          </a:extLst>
        </xdr:cNvPr>
        <xdr:cNvSpPr>
          <a:spLocks noChangeShapeType="1"/>
        </xdr:cNvSpPr>
      </xdr:nvSpPr>
      <xdr:spPr bwMode="auto">
        <a:xfrm>
          <a:off x="462915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18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6394" name="Line 19">
          <a:extLst>
            <a:ext uri="{FF2B5EF4-FFF2-40B4-BE49-F238E27FC236}">
              <a16:creationId xmlns:a16="http://schemas.microsoft.com/office/drawing/2014/main" id="{00000000-0008-0000-0000-0000FA180000}"/>
            </a:ext>
          </a:extLst>
        </xdr:cNvPr>
        <xdr:cNvSpPr>
          <a:spLocks noChangeShapeType="1"/>
        </xdr:cNvSpPr>
      </xdr:nvSpPr>
      <xdr:spPr bwMode="auto">
        <a:xfrm>
          <a:off x="5105400" y="40386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0</xdr:colOff>
      <xdr:row>39</xdr:row>
      <xdr:rowOff>0</xdr:rowOff>
    </xdr:to>
    <xdr:sp macro="" textlink="">
      <xdr:nvSpPr>
        <xdr:cNvPr id="6395" name="Line 20">
          <a:extLst>
            <a:ext uri="{FF2B5EF4-FFF2-40B4-BE49-F238E27FC236}">
              <a16:creationId xmlns:a16="http://schemas.microsoft.com/office/drawing/2014/main" id="{00000000-0008-0000-0000-0000FB180000}"/>
            </a:ext>
          </a:extLst>
        </xdr:cNvPr>
        <xdr:cNvSpPr>
          <a:spLocks noChangeShapeType="1"/>
        </xdr:cNvSpPr>
      </xdr:nvSpPr>
      <xdr:spPr bwMode="auto">
        <a:xfrm>
          <a:off x="29622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0</xdr:colOff>
      <xdr:row>39</xdr:row>
      <xdr:rowOff>0</xdr:rowOff>
    </xdr:to>
    <xdr:sp macro="" textlink="">
      <xdr:nvSpPr>
        <xdr:cNvPr id="6396" name="Line 21">
          <a:extLst>
            <a:ext uri="{FF2B5EF4-FFF2-40B4-BE49-F238E27FC236}">
              <a16:creationId xmlns:a16="http://schemas.microsoft.com/office/drawing/2014/main" id="{00000000-0008-0000-0000-0000FC180000}"/>
            </a:ext>
          </a:extLst>
        </xdr:cNvPr>
        <xdr:cNvSpPr>
          <a:spLocks noChangeShapeType="1"/>
        </xdr:cNvSpPr>
      </xdr:nvSpPr>
      <xdr:spPr bwMode="auto">
        <a:xfrm>
          <a:off x="32004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6397" name="Line 22">
          <a:extLst>
            <a:ext uri="{FF2B5EF4-FFF2-40B4-BE49-F238E27FC236}">
              <a16:creationId xmlns:a16="http://schemas.microsoft.com/office/drawing/2014/main" id="{00000000-0008-0000-0000-0000FD180000}"/>
            </a:ext>
          </a:extLst>
        </xdr:cNvPr>
        <xdr:cNvSpPr>
          <a:spLocks noChangeShapeType="1"/>
        </xdr:cNvSpPr>
      </xdr:nvSpPr>
      <xdr:spPr bwMode="auto">
        <a:xfrm>
          <a:off x="34385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0</xdr:colOff>
      <xdr:row>39</xdr:row>
      <xdr:rowOff>0</xdr:rowOff>
    </xdr:to>
    <xdr:sp macro="" textlink="">
      <xdr:nvSpPr>
        <xdr:cNvPr id="6398" name="Line 23">
          <a:extLst>
            <a:ext uri="{FF2B5EF4-FFF2-40B4-BE49-F238E27FC236}">
              <a16:creationId xmlns:a16="http://schemas.microsoft.com/office/drawing/2014/main" id="{00000000-0008-0000-0000-0000FE180000}"/>
            </a:ext>
          </a:extLst>
        </xdr:cNvPr>
        <xdr:cNvSpPr>
          <a:spLocks noChangeShapeType="1"/>
        </xdr:cNvSpPr>
      </xdr:nvSpPr>
      <xdr:spPr bwMode="auto">
        <a:xfrm>
          <a:off x="36766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39</xdr:row>
      <xdr:rowOff>0</xdr:rowOff>
    </xdr:to>
    <xdr:sp macro="" textlink="">
      <xdr:nvSpPr>
        <xdr:cNvPr id="6399" name="Line 24">
          <a:extLst>
            <a:ext uri="{FF2B5EF4-FFF2-40B4-BE49-F238E27FC236}">
              <a16:creationId xmlns:a16="http://schemas.microsoft.com/office/drawing/2014/main" id="{00000000-0008-0000-0000-0000FF180000}"/>
            </a:ext>
          </a:extLst>
        </xdr:cNvPr>
        <xdr:cNvSpPr>
          <a:spLocks noChangeShapeType="1"/>
        </xdr:cNvSpPr>
      </xdr:nvSpPr>
      <xdr:spPr bwMode="auto">
        <a:xfrm>
          <a:off x="39147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0</xdr:colOff>
      <xdr:row>39</xdr:row>
      <xdr:rowOff>0</xdr:rowOff>
    </xdr:to>
    <xdr:sp macro="" textlink="">
      <xdr:nvSpPr>
        <xdr:cNvPr id="6400" name="Line 25">
          <a:extLst>
            <a:ext uri="{FF2B5EF4-FFF2-40B4-BE49-F238E27FC236}">
              <a16:creationId xmlns:a16="http://schemas.microsoft.com/office/drawing/2014/main" id="{00000000-0008-0000-0000-000000190000}"/>
            </a:ext>
          </a:extLst>
        </xdr:cNvPr>
        <xdr:cNvSpPr>
          <a:spLocks noChangeShapeType="1"/>
        </xdr:cNvSpPr>
      </xdr:nvSpPr>
      <xdr:spPr bwMode="auto">
        <a:xfrm>
          <a:off x="41529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39</xdr:row>
      <xdr:rowOff>0</xdr:rowOff>
    </xdr:from>
    <xdr:to>
      <xdr:col>19</xdr:col>
      <xdr:colOff>0</xdr:colOff>
      <xdr:row>39</xdr:row>
      <xdr:rowOff>0</xdr:rowOff>
    </xdr:to>
    <xdr:sp macro="" textlink="">
      <xdr:nvSpPr>
        <xdr:cNvPr id="6401" name="Line 26">
          <a:extLst>
            <a:ext uri="{FF2B5EF4-FFF2-40B4-BE49-F238E27FC236}">
              <a16:creationId xmlns:a16="http://schemas.microsoft.com/office/drawing/2014/main" id="{00000000-0008-0000-0000-000001190000}"/>
            </a:ext>
          </a:extLst>
        </xdr:cNvPr>
        <xdr:cNvSpPr>
          <a:spLocks noChangeShapeType="1"/>
        </xdr:cNvSpPr>
      </xdr:nvSpPr>
      <xdr:spPr bwMode="auto">
        <a:xfrm>
          <a:off x="43910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6402" name="Line 27">
          <a:extLst>
            <a:ext uri="{FF2B5EF4-FFF2-40B4-BE49-F238E27FC236}">
              <a16:creationId xmlns:a16="http://schemas.microsoft.com/office/drawing/2014/main" id="{00000000-0008-0000-0000-000002190000}"/>
            </a:ext>
          </a:extLst>
        </xdr:cNvPr>
        <xdr:cNvSpPr>
          <a:spLocks noChangeShapeType="1"/>
        </xdr:cNvSpPr>
      </xdr:nvSpPr>
      <xdr:spPr bwMode="auto">
        <a:xfrm>
          <a:off x="46291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0</xdr:colOff>
      <xdr:row>39</xdr:row>
      <xdr:rowOff>0</xdr:rowOff>
    </xdr:to>
    <xdr:sp macro="" textlink="">
      <xdr:nvSpPr>
        <xdr:cNvPr id="6403" name="Line 28">
          <a:extLst>
            <a:ext uri="{FF2B5EF4-FFF2-40B4-BE49-F238E27FC236}">
              <a16:creationId xmlns:a16="http://schemas.microsoft.com/office/drawing/2014/main" id="{00000000-0008-0000-0000-000003190000}"/>
            </a:ext>
          </a:extLst>
        </xdr:cNvPr>
        <xdr:cNvSpPr>
          <a:spLocks noChangeShapeType="1"/>
        </xdr:cNvSpPr>
      </xdr:nvSpPr>
      <xdr:spPr bwMode="auto">
        <a:xfrm>
          <a:off x="48672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0</xdr:colOff>
      <xdr:row>39</xdr:row>
      <xdr:rowOff>0</xdr:rowOff>
    </xdr:to>
    <xdr:sp macro="" textlink="">
      <xdr:nvSpPr>
        <xdr:cNvPr id="6404" name="Line 29">
          <a:extLst>
            <a:ext uri="{FF2B5EF4-FFF2-40B4-BE49-F238E27FC236}">
              <a16:creationId xmlns:a16="http://schemas.microsoft.com/office/drawing/2014/main" id="{00000000-0008-0000-0000-000004190000}"/>
            </a:ext>
          </a:extLst>
        </xdr:cNvPr>
        <xdr:cNvSpPr>
          <a:spLocks noChangeShapeType="1"/>
        </xdr:cNvSpPr>
      </xdr:nvSpPr>
      <xdr:spPr bwMode="auto">
        <a:xfrm>
          <a:off x="510540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6405" name="Line 30">
          <a:extLst>
            <a:ext uri="{FF2B5EF4-FFF2-40B4-BE49-F238E27FC236}">
              <a16:creationId xmlns:a16="http://schemas.microsoft.com/office/drawing/2014/main" id="{00000000-0008-0000-0000-000005190000}"/>
            </a:ext>
          </a:extLst>
        </xdr:cNvPr>
        <xdr:cNvSpPr>
          <a:spLocks noChangeShapeType="1"/>
        </xdr:cNvSpPr>
      </xdr:nvSpPr>
      <xdr:spPr bwMode="auto">
        <a:xfrm>
          <a:off x="534352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0</xdr:colOff>
      <xdr:row>39</xdr:row>
      <xdr:rowOff>0</xdr:rowOff>
    </xdr:to>
    <xdr:sp macro="" textlink="">
      <xdr:nvSpPr>
        <xdr:cNvPr id="6406" name="Line 31">
          <a:extLst>
            <a:ext uri="{FF2B5EF4-FFF2-40B4-BE49-F238E27FC236}">
              <a16:creationId xmlns:a16="http://schemas.microsoft.com/office/drawing/2014/main" id="{00000000-0008-0000-0000-000006190000}"/>
            </a:ext>
          </a:extLst>
        </xdr:cNvPr>
        <xdr:cNvSpPr>
          <a:spLocks noChangeShapeType="1"/>
        </xdr:cNvSpPr>
      </xdr:nvSpPr>
      <xdr:spPr bwMode="auto">
        <a:xfrm>
          <a:off x="5581650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0</xdr:colOff>
      <xdr:row>39</xdr:row>
      <xdr:rowOff>0</xdr:rowOff>
    </xdr:to>
    <xdr:sp macro="" textlink="">
      <xdr:nvSpPr>
        <xdr:cNvPr id="6407" name="Line 32">
          <a:extLst>
            <a:ext uri="{FF2B5EF4-FFF2-40B4-BE49-F238E27FC236}">
              <a16:creationId xmlns:a16="http://schemas.microsoft.com/office/drawing/2014/main" id="{00000000-0008-0000-0000-000007190000}"/>
            </a:ext>
          </a:extLst>
        </xdr:cNvPr>
        <xdr:cNvSpPr>
          <a:spLocks noChangeShapeType="1"/>
        </xdr:cNvSpPr>
      </xdr:nvSpPr>
      <xdr:spPr bwMode="auto">
        <a:xfrm>
          <a:off x="5819775" y="9763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6408" name="Line 33">
          <a:extLst>
            <a:ext uri="{FF2B5EF4-FFF2-40B4-BE49-F238E27FC236}">
              <a16:creationId xmlns:a16="http://schemas.microsoft.com/office/drawing/2014/main" id="{00000000-0008-0000-0000-000008190000}"/>
            </a:ext>
          </a:extLst>
        </xdr:cNvPr>
        <xdr:cNvSpPr>
          <a:spLocks noChangeShapeType="1"/>
        </xdr:cNvSpPr>
      </xdr:nvSpPr>
      <xdr:spPr bwMode="auto">
        <a:xfrm flipH="1">
          <a:off x="581025" y="70866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6409" name="Line 34">
          <a:extLst>
            <a:ext uri="{FF2B5EF4-FFF2-40B4-BE49-F238E27FC236}">
              <a16:creationId xmlns:a16="http://schemas.microsoft.com/office/drawing/2014/main" id="{00000000-0008-0000-0000-000009190000}"/>
            </a:ext>
          </a:extLst>
        </xdr:cNvPr>
        <xdr:cNvSpPr>
          <a:spLocks noChangeShapeType="1"/>
        </xdr:cNvSpPr>
      </xdr:nvSpPr>
      <xdr:spPr bwMode="auto">
        <a:xfrm flipH="1">
          <a:off x="581025" y="708660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6410" name="Line 35">
          <a:extLst>
            <a:ext uri="{FF2B5EF4-FFF2-40B4-BE49-F238E27FC236}">
              <a16:creationId xmlns:a16="http://schemas.microsoft.com/office/drawing/2014/main" id="{00000000-0008-0000-0000-00000A190000}"/>
            </a:ext>
          </a:extLst>
        </xdr:cNvPr>
        <xdr:cNvSpPr>
          <a:spLocks noChangeShapeType="1"/>
        </xdr:cNvSpPr>
      </xdr:nvSpPr>
      <xdr:spPr bwMode="auto">
        <a:xfrm flipH="1">
          <a:off x="2724150" y="7086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6411" name="Line 36">
          <a:extLst>
            <a:ext uri="{FF2B5EF4-FFF2-40B4-BE49-F238E27FC236}">
              <a16:creationId xmlns:a16="http://schemas.microsoft.com/office/drawing/2014/main" id="{00000000-0008-0000-0000-00000B190000}"/>
            </a:ext>
          </a:extLst>
        </xdr:cNvPr>
        <xdr:cNvSpPr>
          <a:spLocks noChangeShapeType="1"/>
        </xdr:cNvSpPr>
      </xdr:nvSpPr>
      <xdr:spPr bwMode="auto">
        <a:xfrm flipH="1">
          <a:off x="2724150" y="70866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6412" name="Line 37">
          <a:extLst>
            <a:ext uri="{FF2B5EF4-FFF2-40B4-BE49-F238E27FC236}">
              <a16:creationId xmlns:a16="http://schemas.microsoft.com/office/drawing/2014/main" id="{00000000-0008-0000-0000-00000C190000}"/>
            </a:ext>
          </a:extLst>
        </xdr:cNvPr>
        <xdr:cNvSpPr>
          <a:spLocks noChangeShapeType="1"/>
        </xdr:cNvSpPr>
      </xdr:nvSpPr>
      <xdr:spPr bwMode="auto">
        <a:xfrm flipH="1">
          <a:off x="3676650" y="7086600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25</xdr:col>
      <xdr:colOff>219075</xdr:colOff>
      <xdr:row>33</xdr:row>
      <xdr:rowOff>0</xdr:rowOff>
    </xdr:to>
    <xdr:sp macro="" textlink="">
      <xdr:nvSpPr>
        <xdr:cNvPr id="6413" name="Line 39">
          <a:extLst>
            <a:ext uri="{FF2B5EF4-FFF2-40B4-BE49-F238E27FC236}">
              <a16:creationId xmlns:a16="http://schemas.microsoft.com/office/drawing/2014/main" id="{00000000-0008-0000-0000-00000D190000}"/>
            </a:ext>
          </a:extLst>
        </xdr:cNvPr>
        <xdr:cNvSpPr>
          <a:spLocks noChangeShapeType="1"/>
        </xdr:cNvSpPr>
      </xdr:nvSpPr>
      <xdr:spPr bwMode="auto">
        <a:xfrm>
          <a:off x="1533525" y="8191500"/>
          <a:ext cx="45053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85725</xdr:colOff>
      <xdr:row>13</xdr:row>
      <xdr:rowOff>28575</xdr:rowOff>
    </xdr:from>
    <xdr:to>
      <xdr:col>55</xdr:col>
      <xdr:colOff>142875</xdr:colOff>
      <xdr:row>13</xdr:row>
      <xdr:rowOff>295275</xdr:rowOff>
    </xdr:to>
    <xdr:sp macro="" textlink="">
      <xdr:nvSpPr>
        <xdr:cNvPr id="1329" name="Oval 15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37433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13</xdr:row>
      <xdr:rowOff>28575</xdr:rowOff>
    </xdr:from>
    <xdr:to>
      <xdr:col>57</xdr:col>
      <xdr:colOff>142875</xdr:colOff>
      <xdr:row>13</xdr:row>
      <xdr:rowOff>295275</xdr:rowOff>
    </xdr:to>
    <xdr:sp macro="" textlink="">
      <xdr:nvSpPr>
        <xdr:cNvPr id="1330" name="Oval 16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37433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14</xdr:row>
      <xdr:rowOff>28575</xdr:rowOff>
    </xdr:from>
    <xdr:to>
      <xdr:col>55</xdr:col>
      <xdr:colOff>142875</xdr:colOff>
      <xdr:row>14</xdr:row>
      <xdr:rowOff>295275</xdr:rowOff>
    </xdr:to>
    <xdr:sp macro="" textlink="">
      <xdr:nvSpPr>
        <xdr:cNvPr id="1331" name="Oval 17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0671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14</xdr:row>
      <xdr:rowOff>28575</xdr:rowOff>
    </xdr:from>
    <xdr:to>
      <xdr:col>57</xdr:col>
      <xdr:colOff>142875</xdr:colOff>
      <xdr:row>14</xdr:row>
      <xdr:rowOff>295275</xdr:rowOff>
    </xdr:to>
    <xdr:sp macro="" textlink="">
      <xdr:nvSpPr>
        <xdr:cNvPr id="1332" name="Oval 18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0671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15</xdr:row>
      <xdr:rowOff>28575</xdr:rowOff>
    </xdr:from>
    <xdr:to>
      <xdr:col>55</xdr:col>
      <xdr:colOff>142875</xdr:colOff>
      <xdr:row>15</xdr:row>
      <xdr:rowOff>295275</xdr:rowOff>
    </xdr:to>
    <xdr:sp macro="" textlink="">
      <xdr:nvSpPr>
        <xdr:cNvPr id="1333" name="Oval 19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3910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15</xdr:row>
      <xdr:rowOff>28575</xdr:rowOff>
    </xdr:from>
    <xdr:to>
      <xdr:col>57</xdr:col>
      <xdr:colOff>142875</xdr:colOff>
      <xdr:row>15</xdr:row>
      <xdr:rowOff>295275</xdr:rowOff>
    </xdr:to>
    <xdr:sp macro="" textlink="">
      <xdr:nvSpPr>
        <xdr:cNvPr id="1334" name="Oval 20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3910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16</xdr:row>
      <xdr:rowOff>28575</xdr:rowOff>
    </xdr:from>
    <xdr:to>
      <xdr:col>55</xdr:col>
      <xdr:colOff>142875</xdr:colOff>
      <xdr:row>16</xdr:row>
      <xdr:rowOff>295275</xdr:rowOff>
    </xdr:to>
    <xdr:sp macro="" textlink="">
      <xdr:nvSpPr>
        <xdr:cNvPr id="1335" name="Oval 21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47148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16</xdr:row>
      <xdr:rowOff>28575</xdr:rowOff>
    </xdr:from>
    <xdr:to>
      <xdr:col>57</xdr:col>
      <xdr:colOff>142875</xdr:colOff>
      <xdr:row>16</xdr:row>
      <xdr:rowOff>295275</xdr:rowOff>
    </xdr:to>
    <xdr:sp macro="" textlink="">
      <xdr:nvSpPr>
        <xdr:cNvPr id="1336" name="Oval 22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47148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17</xdr:row>
      <xdr:rowOff>28575</xdr:rowOff>
    </xdr:from>
    <xdr:to>
      <xdr:col>55</xdr:col>
      <xdr:colOff>142875</xdr:colOff>
      <xdr:row>17</xdr:row>
      <xdr:rowOff>295275</xdr:rowOff>
    </xdr:to>
    <xdr:sp macro="" textlink="">
      <xdr:nvSpPr>
        <xdr:cNvPr id="1337" name="Oval 23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0387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17</xdr:row>
      <xdr:rowOff>28575</xdr:rowOff>
    </xdr:from>
    <xdr:to>
      <xdr:col>57</xdr:col>
      <xdr:colOff>142875</xdr:colOff>
      <xdr:row>17</xdr:row>
      <xdr:rowOff>295275</xdr:rowOff>
    </xdr:to>
    <xdr:sp macro="" textlink="">
      <xdr:nvSpPr>
        <xdr:cNvPr id="1338" name="Oval 24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0387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18</xdr:row>
      <xdr:rowOff>28575</xdr:rowOff>
    </xdr:from>
    <xdr:to>
      <xdr:col>55</xdr:col>
      <xdr:colOff>142875</xdr:colOff>
      <xdr:row>18</xdr:row>
      <xdr:rowOff>295275</xdr:rowOff>
    </xdr:to>
    <xdr:sp macro="" textlink="">
      <xdr:nvSpPr>
        <xdr:cNvPr id="1339" name="Oval 25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3625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18</xdr:row>
      <xdr:rowOff>28575</xdr:rowOff>
    </xdr:from>
    <xdr:to>
      <xdr:col>57</xdr:col>
      <xdr:colOff>142875</xdr:colOff>
      <xdr:row>18</xdr:row>
      <xdr:rowOff>295275</xdr:rowOff>
    </xdr:to>
    <xdr:sp macro="" textlink="">
      <xdr:nvSpPr>
        <xdr:cNvPr id="1340" name="Oval 26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3625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19</xdr:row>
      <xdr:rowOff>28575</xdr:rowOff>
    </xdr:from>
    <xdr:to>
      <xdr:col>55</xdr:col>
      <xdr:colOff>142875</xdr:colOff>
      <xdr:row>19</xdr:row>
      <xdr:rowOff>295275</xdr:rowOff>
    </xdr:to>
    <xdr:sp macro="" textlink="">
      <xdr:nvSpPr>
        <xdr:cNvPr id="1341" name="Oval 27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56864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19</xdr:row>
      <xdr:rowOff>28575</xdr:rowOff>
    </xdr:from>
    <xdr:to>
      <xdr:col>57</xdr:col>
      <xdr:colOff>142875</xdr:colOff>
      <xdr:row>19</xdr:row>
      <xdr:rowOff>295275</xdr:rowOff>
    </xdr:to>
    <xdr:sp macro="" textlink="">
      <xdr:nvSpPr>
        <xdr:cNvPr id="1342" name="Oval 28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6864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20</xdr:row>
      <xdr:rowOff>28575</xdr:rowOff>
    </xdr:from>
    <xdr:to>
      <xdr:col>55</xdr:col>
      <xdr:colOff>142875</xdr:colOff>
      <xdr:row>20</xdr:row>
      <xdr:rowOff>295275</xdr:rowOff>
    </xdr:to>
    <xdr:sp macro="" textlink="">
      <xdr:nvSpPr>
        <xdr:cNvPr id="1343" name="Oval 29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0102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20</xdr:row>
      <xdr:rowOff>28575</xdr:rowOff>
    </xdr:from>
    <xdr:to>
      <xdr:col>57</xdr:col>
      <xdr:colOff>142875</xdr:colOff>
      <xdr:row>20</xdr:row>
      <xdr:rowOff>295275</xdr:rowOff>
    </xdr:to>
    <xdr:sp macro="" textlink="">
      <xdr:nvSpPr>
        <xdr:cNvPr id="1344" name="Oval 30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0102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21</xdr:row>
      <xdr:rowOff>28575</xdr:rowOff>
    </xdr:from>
    <xdr:to>
      <xdr:col>55</xdr:col>
      <xdr:colOff>142875</xdr:colOff>
      <xdr:row>21</xdr:row>
      <xdr:rowOff>295275</xdr:rowOff>
    </xdr:to>
    <xdr:sp macro="" textlink="">
      <xdr:nvSpPr>
        <xdr:cNvPr id="1345" name="Oval 31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3341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21</xdr:row>
      <xdr:rowOff>28575</xdr:rowOff>
    </xdr:from>
    <xdr:to>
      <xdr:col>57</xdr:col>
      <xdr:colOff>142875</xdr:colOff>
      <xdr:row>21</xdr:row>
      <xdr:rowOff>295275</xdr:rowOff>
    </xdr:to>
    <xdr:sp macro="" textlink="">
      <xdr:nvSpPr>
        <xdr:cNvPr id="1346" name="Oval 32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3341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24</xdr:row>
      <xdr:rowOff>28575</xdr:rowOff>
    </xdr:from>
    <xdr:to>
      <xdr:col>55</xdr:col>
      <xdr:colOff>142875</xdr:colOff>
      <xdr:row>24</xdr:row>
      <xdr:rowOff>295275</xdr:rowOff>
    </xdr:to>
    <xdr:sp macro="" textlink="">
      <xdr:nvSpPr>
        <xdr:cNvPr id="1347" name="Oval 33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3056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24</xdr:row>
      <xdr:rowOff>28575</xdr:rowOff>
    </xdr:from>
    <xdr:to>
      <xdr:col>57</xdr:col>
      <xdr:colOff>142875</xdr:colOff>
      <xdr:row>24</xdr:row>
      <xdr:rowOff>295275</xdr:rowOff>
    </xdr:to>
    <xdr:sp macro="" textlink="">
      <xdr:nvSpPr>
        <xdr:cNvPr id="1348" name="Oval 34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3056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16</xdr:col>
      <xdr:colOff>0</xdr:colOff>
      <xdr:row>1</xdr:row>
      <xdr:rowOff>28575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161925" y="28575"/>
          <a:ext cx="26765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72000" rIns="90000" bIns="4680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参考様式および記入例</a:t>
          </a:r>
        </a:p>
      </xdr:txBody>
    </xdr:sp>
    <xdr:clientData/>
  </xdr:twoCellAnchor>
  <xdr:twoCellAnchor>
    <xdr:from>
      <xdr:col>54</xdr:col>
      <xdr:colOff>85725</xdr:colOff>
      <xdr:row>23</xdr:row>
      <xdr:rowOff>28575</xdr:rowOff>
    </xdr:from>
    <xdr:to>
      <xdr:col>55</xdr:col>
      <xdr:colOff>142875</xdr:colOff>
      <xdr:row>23</xdr:row>
      <xdr:rowOff>295275</xdr:rowOff>
    </xdr:to>
    <xdr:sp macro="" textlink="">
      <xdr:nvSpPr>
        <xdr:cNvPr id="1351" name="Oval 42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9818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23</xdr:row>
      <xdr:rowOff>28575</xdr:rowOff>
    </xdr:from>
    <xdr:to>
      <xdr:col>57</xdr:col>
      <xdr:colOff>142875</xdr:colOff>
      <xdr:row>23</xdr:row>
      <xdr:rowOff>295275</xdr:rowOff>
    </xdr:to>
    <xdr:sp macro="" textlink="">
      <xdr:nvSpPr>
        <xdr:cNvPr id="1352" name="Oval 43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98182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22</xdr:row>
      <xdr:rowOff>28575</xdr:rowOff>
    </xdr:from>
    <xdr:to>
      <xdr:col>55</xdr:col>
      <xdr:colOff>142875</xdr:colOff>
      <xdr:row>22</xdr:row>
      <xdr:rowOff>295275</xdr:rowOff>
    </xdr:to>
    <xdr:sp macro="" textlink="">
      <xdr:nvSpPr>
        <xdr:cNvPr id="1353" name="Oval 49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66579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22</xdr:row>
      <xdr:rowOff>28575</xdr:rowOff>
    </xdr:from>
    <xdr:to>
      <xdr:col>57</xdr:col>
      <xdr:colOff>142875</xdr:colOff>
      <xdr:row>22</xdr:row>
      <xdr:rowOff>295275</xdr:rowOff>
    </xdr:to>
    <xdr:sp macro="" textlink="">
      <xdr:nvSpPr>
        <xdr:cNvPr id="1354" name="Oval 50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66579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</xdr:row>
      <xdr:rowOff>400050</xdr:rowOff>
    </xdr:from>
    <xdr:to>
      <xdr:col>16</xdr:col>
      <xdr:colOff>142875</xdr:colOff>
      <xdr:row>6</xdr:row>
      <xdr:rowOff>152400</xdr:rowOff>
    </xdr:to>
    <xdr:sp macro="" textlink="">
      <xdr:nvSpPr>
        <xdr:cNvPr id="1355" name="Line 57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ShapeType="1"/>
        </xdr:cNvSpPr>
      </xdr:nvSpPr>
      <xdr:spPr bwMode="auto">
        <a:xfrm flipH="1">
          <a:off x="1809750" y="828675"/>
          <a:ext cx="1171575" cy="1085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133349</xdr:colOff>
      <xdr:row>0</xdr:row>
      <xdr:rowOff>342900</xdr:rowOff>
    </xdr:from>
    <xdr:to>
      <xdr:col>26</xdr:col>
      <xdr:colOff>112849</xdr:colOff>
      <xdr:row>1</xdr:row>
      <xdr:rowOff>409575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2698749" y="342900"/>
          <a:ext cx="1440000" cy="492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契約支給量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受給者証等により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契約支給量を毎月確認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１</a:t>
          </a:r>
        </a:p>
      </xdr:txBody>
    </xdr:sp>
    <xdr:clientData/>
  </xdr:twoCellAnchor>
  <xdr:twoCellAnchor>
    <xdr:from>
      <xdr:col>30</xdr:col>
      <xdr:colOff>47624</xdr:colOff>
      <xdr:row>1</xdr:row>
      <xdr:rowOff>428625</xdr:rowOff>
    </xdr:from>
    <xdr:to>
      <xdr:col>37</xdr:col>
      <xdr:colOff>47624</xdr:colOff>
      <xdr:row>6</xdr:row>
      <xdr:rowOff>142875</xdr:rowOff>
    </xdr:to>
    <xdr:sp macro="" textlink="">
      <xdr:nvSpPr>
        <xdr:cNvPr id="1357" name="Line 56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ShapeType="1"/>
        </xdr:cNvSpPr>
      </xdr:nvSpPr>
      <xdr:spPr bwMode="auto">
        <a:xfrm flipH="1">
          <a:off x="5153024" y="857250"/>
          <a:ext cx="1038225" cy="1047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38100</xdr:colOff>
      <xdr:row>0</xdr:row>
      <xdr:rowOff>342900</xdr:rowOff>
    </xdr:from>
    <xdr:to>
      <xdr:col>47</xdr:col>
      <xdr:colOff>66450</xdr:colOff>
      <xdr:row>1</xdr:row>
      <xdr:rowOff>447675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5581650" y="342900"/>
          <a:ext cx="1800000" cy="53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利用者負担上限月額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受給者証により、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上限月額を毎月確認</a:t>
          </a:r>
        </a:p>
      </xdr:txBody>
    </xdr:sp>
    <xdr:clientData/>
  </xdr:twoCellAnchor>
  <xdr:twoCellAnchor>
    <xdr:from>
      <xdr:col>13</xdr:col>
      <xdr:colOff>38100</xdr:colOff>
      <xdr:row>27</xdr:row>
      <xdr:rowOff>200025</xdr:rowOff>
    </xdr:from>
    <xdr:to>
      <xdr:col>16</xdr:col>
      <xdr:colOff>104775</xdr:colOff>
      <xdr:row>32</xdr:row>
      <xdr:rowOff>171449</xdr:rowOff>
    </xdr:to>
    <xdr:sp macro="" textlink="">
      <xdr:nvSpPr>
        <xdr:cNvPr id="1361" name="Line 70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ShapeType="1"/>
        </xdr:cNvSpPr>
      </xdr:nvSpPr>
      <xdr:spPr bwMode="auto">
        <a:xfrm flipV="1">
          <a:off x="2390775" y="8753475"/>
          <a:ext cx="552450" cy="159067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32</xdr:row>
      <xdr:rowOff>180975</xdr:rowOff>
    </xdr:from>
    <xdr:to>
      <xdr:col>13</xdr:col>
      <xdr:colOff>57150</xdr:colOff>
      <xdr:row>34</xdr:row>
      <xdr:rowOff>114300</xdr:rowOff>
    </xdr:to>
    <xdr:sp macro="" textlink="">
      <xdr:nvSpPr>
        <xdr:cNvPr id="1093" name="Text Box 69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1285875" y="10353675"/>
          <a:ext cx="11239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時間数の計算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分未満は切り捨て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分以上は切り上げ</a:t>
          </a:r>
        </a:p>
      </xdr:txBody>
    </xdr:sp>
    <xdr:clientData/>
  </xdr:twoCellAnchor>
  <xdr:twoCellAnchor>
    <xdr:from>
      <xdr:col>24</xdr:col>
      <xdr:colOff>76200</xdr:colOff>
      <xdr:row>27</xdr:row>
      <xdr:rowOff>133349</xdr:rowOff>
    </xdr:from>
    <xdr:to>
      <xdr:col>27</xdr:col>
      <xdr:colOff>142875</xdr:colOff>
      <xdr:row>30</xdr:row>
      <xdr:rowOff>47624</xdr:rowOff>
    </xdr:to>
    <xdr:sp macro="" textlink="">
      <xdr:nvSpPr>
        <xdr:cNvPr id="1363" name="Line 73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ShapeType="1"/>
        </xdr:cNvSpPr>
      </xdr:nvSpPr>
      <xdr:spPr bwMode="auto">
        <a:xfrm flipV="1">
          <a:off x="4210050" y="8686799"/>
          <a:ext cx="552450" cy="8858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139700</xdr:colOff>
      <xdr:row>29</xdr:row>
      <xdr:rowOff>3176</xdr:rowOff>
    </xdr:from>
    <xdr:to>
      <xdr:col>26</xdr:col>
      <xdr:colOff>51300</xdr:colOff>
      <xdr:row>30</xdr:row>
      <xdr:rowOff>79376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2997200" y="8931276"/>
          <a:ext cx="10800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従事者人数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人</a:t>
          </a:r>
        </a:p>
      </xdr:txBody>
    </xdr:sp>
    <xdr:clientData/>
  </xdr:twoCellAnchor>
  <xdr:twoCellAnchor>
    <xdr:from>
      <xdr:col>27</xdr:col>
      <xdr:colOff>95250</xdr:colOff>
      <xdr:row>27</xdr:row>
      <xdr:rowOff>171450</xdr:rowOff>
    </xdr:from>
    <xdr:to>
      <xdr:col>30</xdr:col>
      <xdr:colOff>114300</xdr:colOff>
      <xdr:row>32</xdr:row>
      <xdr:rowOff>47624</xdr:rowOff>
    </xdr:to>
    <xdr:sp macro="" textlink="">
      <xdr:nvSpPr>
        <xdr:cNvPr id="1365" name="Line 75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ShapeType="1"/>
        </xdr:cNvSpPr>
      </xdr:nvSpPr>
      <xdr:spPr bwMode="auto">
        <a:xfrm flipV="1">
          <a:off x="4714875" y="8724900"/>
          <a:ext cx="504825" cy="149542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47625</xdr:colOff>
      <xdr:row>32</xdr:row>
      <xdr:rowOff>38101</xdr:rowOff>
    </xdr:from>
    <xdr:to>
      <xdr:col>34</xdr:col>
      <xdr:colOff>0</xdr:colOff>
      <xdr:row>33</xdr:row>
      <xdr:rowOff>152401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4505325" y="9953626"/>
          <a:ext cx="129540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算定時間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従事者人数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提供時間</a:t>
          </a:r>
        </a:p>
      </xdr:txBody>
    </xdr:sp>
    <xdr:clientData/>
  </xdr:twoCellAnchor>
  <xdr:twoCellAnchor>
    <xdr:from>
      <xdr:col>34</xdr:col>
      <xdr:colOff>38101</xdr:colOff>
      <xdr:row>27</xdr:row>
      <xdr:rowOff>209550</xdr:rowOff>
    </xdr:from>
    <xdr:to>
      <xdr:col>35</xdr:col>
      <xdr:colOff>38101</xdr:colOff>
      <xdr:row>29</xdr:row>
      <xdr:rowOff>323849</xdr:rowOff>
    </xdr:to>
    <xdr:sp macro="" textlink="">
      <xdr:nvSpPr>
        <xdr:cNvPr id="1367" name="Line 7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ShapeType="1"/>
        </xdr:cNvSpPr>
      </xdr:nvSpPr>
      <xdr:spPr bwMode="auto">
        <a:xfrm flipH="1" flipV="1">
          <a:off x="5838826" y="8763000"/>
          <a:ext cx="114300" cy="7619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95250</xdr:colOff>
      <xdr:row>29</xdr:row>
      <xdr:rowOff>85725</xdr:rowOff>
    </xdr:from>
    <xdr:to>
      <xdr:col>41</xdr:col>
      <xdr:colOff>115050</xdr:colOff>
      <xdr:row>30</xdr:row>
      <xdr:rowOff>301875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4705350" y="9013825"/>
          <a:ext cx="1620000" cy="54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派遣種別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上欄「派遣種別」より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番号（①または②）を記入</a:t>
          </a:r>
        </a:p>
      </xdr:txBody>
    </xdr:sp>
    <xdr:clientData/>
  </xdr:twoCellAnchor>
  <xdr:twoCellAnchor>
    <xdr:from>
      <xdr:col>48</xdr:col>
      <xdr:colOff>190500</xdr:colOff>
      <xdr:row>27</xdr:row>
      <xdr:rowOff>219074</xdr:rowOff>
    </xdr:from>
    <xdr:to>
      <xdr:col>49</xdr:col>
      <xdr:colOff>95250</xdr:colOff>
      <xdr:row>31</xdr:row>
      <xdr:rowOff>9523</xdr:rowOff>
    </xdr:to>
    <xdr:sp macro="" textlink="">
      <xdr:nvSpPr>
        <xdr:cNvPr id="1369" name="Line 81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ShapeType="1"/>
        </xdr:cNvSpPr>
      </xdr:nvSpPr>
      <xdr:spPr bwMode="auto">
        <a:xfrm flipV="1">
          <a:off x="7267575" y="8772524"/>
          <a:ext cx="104775" cy="108584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180975</xdr:colOff>
      <xdr:row>30</xdr:row>
      <xdr:rowOff>295275</xdr:rowOff>
    </xdr:from>
    <xdr:to>
      <xdr:col>56</xdr:col>
      <xdr:colOff>180975</xdr:colOff>
      <xdr:row>33</xdr:row>
      <xdr:rowOff>276225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7258050" y="9820275"/>
          <a:ext cx="160020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利用者負担額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課税世帯：事業費の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割負担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（利用者負担額合計が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上限月額を超える場合は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超えるまでの額または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円）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非課税世帯：利用者負担なし</a:t>
          </a:r>
        </a:p>
      </xdr:txBody>
    </xdr:sp>
    <xdr:clientData/>
  </xdr:twoCellAnchor>
  <xdr:twoCellAnchor>
    <xdr:from>
      <xdr:col>2</xdr:col>
      <xdr:colOff>57150</xdr:colOff>
      <xdr:row>35</xdr:row>
      <xdr:rowOff>142875</xdr:rowOff>
    </xdr:from>
    <xdr:to>
      <xdr:col>35</xdr:col>
      <xdr:colOff>15875</xdr:colOff>
      <xdr:row>37</xdr:row>
      <xdr:rowOff>161925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419100" y="11014075"/>
          <a:ext cx="49371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444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実績記録票は、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利用月ごと・利用者ごとに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枚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になるように作成してください。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都合により、派遣種別ごとに実績記録票を分ける場合は、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MS UI Gothic"/>
              <a:ea typeface="MS UI Gothic"/>
            </a:rPr>
            <a:t>上限管理に注意して下さい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2</xdr:col>
      <xdr:colOff>66675</xdr:colOff>
      <xdr:row>40</xdr:row>
      <xdr:rowOff>276225</xdr:rowOff>
    </xdr:from>
    <xdr:to>
      <xdr:col>31</xdr:col>
      <xdr:colOff>85725</xdr:colOff>
      <xdr:row>42</xdr:row>
      <xdr:rowOff>180975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466725" y="12734925"/>
          <a:ext cx="488632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36000" rIns="90000" bIns="3600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データ（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EXCEL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）をご希望の場合は、下記のアドレスにメールでご依頼下さい。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syougai@city.shijonawate.lg.jp</a:t>
          </a:r>
        </a:p>
      </xdr:txBody>
    </xdr:sp>
    <xdr:clientData/>
  </xdr:twoCellAnchor>
  <xdr:twoCellAnchor>
    <xdr:from>
      <xdr:col>56</xdr:col>
      <xdr:colOff>85725</xdr:colOff>
      <xdr:row>25</xdr:row>
      <xdr:rowOff>28575</xdr:rowOff>
    </xdr:from>
    <xdr:to>
      <xdr:col>57</xdr:col>
      <xdr:colOff>142875</xdr:colOff>
      <xdr:row>25</xdr:row>
      <xdr:rowOff>295275</xdr:rowOff>
    </xdr:to>
    <xdr:sp macro="" textlink="">
      <xdr:nvSpPr>
        <xdr:cNvPr id="48" name="Oval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26</xdr:row>
      <xdr:rowOff>28575</xdr:rowOff>
    </xdr:from>
    <xdr:to>
      <xdr:col>57</xdr:col>
      <xdr:colOff>142875</xdr:colOff>
      <xdr:row>26</xdr:row>
      <xdr:rowOff>295275</xdr:rowOff>
    </xdr:to>
    <xdr:sp macro="" textlink="">
      <xdr:nvSpPr>
        <xdr:cNvPr id="49" name="Oval 3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56</xdr:col>
      <xdr:colOff>85725</xdr:colOff>
      <xdr:row>27</xdr:row>
      <xdr:rowOff>28575</xdr:rowOff>
    </xdr:from>
    <xdr:to>
      <xdr:col>57</xdr:col>
      <xdr:colOff>142875</xdr:colOff>
      <xdr:row>27</xdr:row>
      <xdr:rowOff>295275</xdr:rowOff>
    </xdr:to>
    <xdr:sp macro="" textlink="">
      <xdr:nvSpPr>
        <xdr:cNvPr id="50" name="Oval 3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25</xdr:row>
      <xdr:rowOff>28575</xdr:rowOff>
    </xdr:from>
    <xdr:to>
      <xdr:col>55</xdr:col>
      <xdr:colOff>142875</xdr:colOff>
      <xdr:row>25</xdr:row>
      <xdr:rowOff>295275</xdr:rowOff>
    </xdr:to>
    <xdr:sp macro="" textlink="">
      <xdr:nvSpPr>
        <xdr:cNvPr id="51" name="Oval 3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26</xdr:row>
      <xdr:rowOff>28575</xdr:rowOff>
    </xdr:from>
    <xdr:to>
      <xdr:col>55</xdr:col>
      <xdr:colOff>142875</xdr:colOff>
      <xdr:row>26</xdr:row>
      <xdr:rowOff>295275</xdr:rowOff>
    </xdr:to>
    <xdr:sp macro="" textlink="">
      <xdr:nvSpPr>
        <xdr:cNvPr id="52" name="Oval 3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54</xdr:col>
      <xdr:colOff>85725</xdr:colOff>
      <xdr:row>27</xdr:row>
      <xdr:rowOff>28575</xdr:rowOff>
    </xdr:from>
    <xdr:to>
      <xdr:col>55</xdr:col>
      <xdr:colOff>142875</xdr:colOff>
      <xdr:row>27</xdr:row>
      <xdr:rowOff>295275</xdr:rowOff>
    </xdr:to>
    <xdr:sp macro="" textlink="">
      <xdr:nvSpPr>
        <xdr:cNvPr id="53" name="Oval 3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8362950" y="7610475"/>
          <a:ext cx="257175" cy="2667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66676</xdr:colOff>
      <xdr:row>27</xdr:row>
      <xdr:rowOff>285750</xdr:rowOff>
    </xdr:from>
    <xdr:to>
      <xdr:col>12</xdr:col>
      <xdr:colOff>152400</xdr:colOff>
      <xdr:row>31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6726" y="8839200"/>
          <a:ext cx="1876424" cy="10953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 b="1"/>
            <a:t>時間外加算の記入例</a:t>
          </a:r>
          <a:endParaRPr kumimoji="1" lang="en-US" altLang="ja-JP" sz="900" b="1"/>
        </a:p>
        <a:p>
          <a:pPr algn="l"/>
          <a:r>
            <a:rPr kumimoji="1" lang="ja-JP" altLang="en-US" sz="900" b="0"/>
            <a:t>支援時間</a:t>
          </a:r>
          <a:r>
            <a:rPr kumimoji="1" lang="en-US" altLang="ja-JP" sz="900" b="0"/>
            <a:t>7</a:t>
          </a:r>
          <a:r>
            <a:rPr kumimoji="1" lang="ja-JP" altLang="en-US" sz="900" b="0"/>
            <a:t>：</a:t>
          </a:r>
          <a:r>
            <a:rPr kumimoji="1" lang="en-US" altLang="ja-JP" sz="900" b="0"/>
            <a:t>00</a:t>
          </a:r>
          <a:r>
            <a:rPr kumimoji="1" lang="ja-JP" altLang="en-US" sz="900" b="0"/>
            <a:t>～</a:t>
          </a:r>
          <a:r>
            <a:rPr kumimoji="1" lang="en-US" altLang="ja-JP" sz="900" b="0"/>
            <a:t>19</a:t>
          </a:r>
          <a:r>
            <a:rPr kumimoji="1" lang="ja-JP" altLang="en-US" sz="900" b="0"/>
            <a:t>：</a:t>
          </a:r>
          <a:r>
            <a:rPr kumimoji="1" lang="en-US" altLang="ja-JP" sz="900" b="0"/>
            <a:t>00</a:t>
          </a:r>
          <a:r>
            <a:rPr kumimoji="1" lang="ja-JP" altLang="en-US" sz="900" b="0"/>
            <a:t>の場合</a:t>
          </a:r>
          <a:endParaRPr kumimoji="1" lang="en-US" altLang="ja-JP" sz="900" b="0"/>
        </a:p>
        <a:p>
          <a:pPr algn="l"/>
          <a:r>
            <a:rPr kumimoji="1" lang="en-US" altLang="ja-JP" sz="900" b="0"/>
            <a:t>7:00</a:t>
          </a:r>
          <a:r>
            <a:rPr kumimoji="1" lang="ja-JP" altLang="en-US" sz="900" b="0"/>
            <a:t>～</a:t>
          </a:r>
          <a:r>
            <a:rPr kumimoji="1" lang="en-US" altLang="ja-JP" sz="900" b="0"/>
            <a:t>8:00</a:t>
          </a:r>
          <a:r>
            <a:rPr kumimoji="1" lang="ja-JP" altLang="en-US" sz="900" b="0"/>
            <a:t>（時間外加算）</a:t>
          </a:r>
          <a:endParaRPr kumimoji="1" lang="en-US" altLang="ja-JP" sz="9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19:00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時間外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加算）</a:t>
          </a:r>
          <a:endParaRPr kumimoji="1" lang="en-US" altLang="ja-JP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で分けてご記入ください</a:t>
          </a:r>
          <a:endParaRPr lang="ja-JP" altLang="ja-JP" sz="9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 b="0"/>
        </a:p>
        <a:p>
          <a:pPr algn="l"/>
          <a:endParaRPr kumimoji="1" lang="ja-JP" altLang="en-US" sz="900" b="0"/>
        </a:p>
      </xdr:txBody>
    </xdr:sp>
    <xdr:clientData/>
  </xdr:twoCellAnchor>
  <xdr:twoCellAnchor>
    <xdr:from>
      <xdr:col>17</xdr:col>
      <xdr:colOff>101601</xdr:colOff>
      <xdr:row>22</xdr:row>
      <xdr:rowOff>323849</xdr:rowOff>
    </xdr:from>
    <xdr:to>
      <xdr:col>18</xdr:col>
      <xdr:colOff>50801</xdr:colOff>
      <xdr:row>31</xdr:row>
      <xdr:rowOff>124099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6D7737F4-2EF2-4324-9D54-C9C7202D1BA8}"/>
            </a:ext>
          </a:extLst>
        </xdr:cNvPr>
        <xdr:cNvSpPr>
          <a:spLocks noChangeShapeType="1"/>
        </xdr:cNvSpPr>
      </xdr:nvSpPr>
      <xdr:spPr bwMode="auto">
        <a:xfrm rot="180000" flipV="1">
          <a:off x="2813051" y="6984999"/>
          <a:ext cx="95250" cy="27149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30</xdr:row>
      <xdr:rowOff>234950</xdr:rowOff>
    </xdr:from>
    <xdr:to>
      <xdr:col>26</xdr:col>
      <xdr:colOff>19050</xdr:colOff>
      <xdr:row>32</xdr:row>
      <xdr:rowOff>127250</xdr:rowOff>
    </xdr:to>
    <xdr:sp macro="" textlink="">
      <xdr:nvSpPr>
        <xdr:cNvPr id="4" name="Text Box 74">
          <a:extLst>
            <a:ext uri="{FF2B5EF4-FFF2-40B4-BE49-F238E27FC236}">
              <a16:creationId xmlns:a16="http://schemas.microsoft.com/office/drawing/2014/main" id="{F47FF1BF-313F-4852-864F-CB663FB5D58F}"/>
            </a:ext>
          </a:extLst>
        </xdr:cNvPr>
        <xdr:cNvSpPr txBox="1">
          <a:spLocks noChangeArrowheads="1"/>
        </xdr:cNvSpPr>
      </xdr:nvSpPr>
      <xdr:spPr bwMode="auto">
        <a:xfrm>
          <a:off x="2387600" y="9486900"/>
          <a:ext cx="1657350" cy="54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en-US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【</a:t>
          </a:r>
          <a:r>
            <a:rPr kumimoji="1" lang="ja-JP" altLang="en-US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計画と実績</a:t>
          </a:r>
          <a:r>
            <a:rPr kumimoji="1" lang="en-US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】</a:t>
          </a:r>
        </a:p>
        <a:p>
          <a:r>
            <a:rPr kumimoji="1" lang="ja-JP" altLang="ja-JP" sz="900" b="0"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計画と実際の提供時間が異なる場合は、その通りに入力してください</a:t>
          </a:r>
          <a:endParaRPr lang="ja-JP" altLang="ja-JP" sz="600"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2</xdr:col>
      <xdr:colOff>57150</xdr:colOff>
      <xdr:row>39</xdr:row>
      <xdr:rowOff>69850</xdr:rowOff>
    </xdr:from>
    <xdr:to>
      <xdr:col>36</xdr:col>
      <xdr:colOff>17150</xdr:colOff>
      <xdr:row>40</xdr:row>
      <xdr:rowOff>67900</xdr:rowOff>
    </xdr:to>
    <xdr:sp macro="" textlink="">
      <xdr:nvSpPr>
        <xdr:cNvPr id="5" name="Text Box 82">
          <a:extLst>
            <a:ext uri="{FF2B5EF4-FFF2-40B4-BE49-F238E27FC236}">
              <a16:creationId xmlns:a16="http://schemas.microsoft.com/office/drawing/2014/main" id="{ECA48676-2E0B-4B4C-B230-E08A9EFBCB4E}"/>
            </a:ext>
          </a:extLst>
        </xdr:cNvPr>
        <xdr:cNvSpPr txBox="1">
          <a:spLocks noChangeArrowheads="1"/>
        </xdr:cNvSpPr>
      </xdr:nvSpPr>
      <xdr:spPr bwMode="auto">
        <a:xfrm>
          <a:off x="419100" y="12236450"/>
          <a:ext cx="5040000" cy="32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実績記録表の原本は事業所で保管し、請求の際はコピーを添付してください。</a:t>
          </a:r>
        </a:p>
      </xdr:txBody>
    </xdr:sp>
    <xdr:clientData/>
  </xdr:twoCellAnchor>
  <xdr:twoCellAnchor>
    <xdr:from>
      <xdr:col>43</xdr:col>
      <xdr:colOff>9525</xdr:colOff>
      <xdr:row>27</xdr:row>
      <xdr:rowOff>257173</xdr:rowOff>
    </xdr:from>
    <xdr:to>
      <xdr:col>43</xdr:col>
      <xdr:colOff>104775</xdr:colOff>
      <xdr:row>31</xdr:row>
      <xdr:rowOff>221773</xdr:rowOff>
    </xdr:to>
    <xdr:sp macro="" textlink="">
      <xdr:nvSpPr>
        <xdr:cNvPr id="6" name="Line 81">
          <a:extLst>
            <a:ext uri="{FF2B5EF4-FFF2-40B4-BE49-F238E27FC236}">
              <a16:creationId xmlns:a16="http://schemas.microsoft.com/office/drawing/2014/main" id="{9CD409AF-C172-426A-87A5-74D36291E00F}"/>
            </a:ext>
          </a:extLst>
        </xdr:cNvPr>
        <xdr:cNvSpPr>
          <a:spLocks noChangeShapeType="1"/>
        </xdr:cNvSpPr>
      </xdr:nvSpPr>
      <xdr:spPr bwMode="auto">
        <a:xfrm flipV="1">
          <a:off x="6588125" y="8537573"/>
          <a:ext cx="95250" cy="1260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107950</xdr:colOff>
      <xdr:row>31</xdr:row>
      <xdr:rowOff>111125</xdr:rowOff>
    </xdr:from>
    <xdr:to>
      <xdr:col>47</xdr:col>
      <xdr:colOff>78900</xdr:colOff>
      <xdr:row>32</xdr:row>
      <xdr:rowOff>219275</xdr:rowOff>
    </xdr:to>
    <xdr:sp macro="" textlink="">
      <xdr:nvSpPr>
        <xdr:cNvPr id="7" name="Text Box 77">
          <a:extLst>
            <a:ext uri="{FF2B5EF4-FFF2-40B4-BE49-F238E27FC236}">
              <a16:creationId xmlns:a16="http://schemas.microsoft.com/office/drawing/2014/main" id="{F07F8F9F-2ABA-4BA8-A7D2-189494150BF1}"/>
            </a:ext>
          </a:extLst>
        </xdr:cNvPr>
        <xdr:cNvSpPr txBox="1">
          <a:spLocks noChangeArrowheads="1"/>
        </xdr:cNvSpPr>
      </xdr:nvSpPr>
      <xdr:spPr bwMode="auto">
        <a:xfrm>
          <a:off x="6134100" y="9686925"/>
          <a:ext cx="1260000" cy="43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片道加算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回につき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200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zoomScaleNormal="100" workbookViewId="0"/>
  </sheetViews>
  <sheetFormatPr defaultColWidth="9" defaultRowHeight="13" x14ac:dyDescent="0.2"/>
  <cols>
    <col min="1" max="1" width="3.08984375" style="23" customWidth="1"/>
    <col min="2" max="2" width="1.36328125" style="23" customWidth="1"/>
    <col min="3" max="26" width="3.08984375" style="23" customWidth="1"/>
    <col min="27" max="27" width="1.453125" style="23" customWidth="1"/>
    <col min="28" max="28" width="3.08984375" style="23" customWidth="1"/>
    <col min="29" max="16384" width="9" style="23"/>
  </cols>
  <sheetData>
    <row r="1" spans="1:27" ht="15" customHeight="1" x14ac:dyDescent="0.2">
      <c r="B1" s="20" t="s">
        <v>81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18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7" ht="18" customHeight="1" x14ac:dyDescent="0.2">
      <c r="A3" s="20"/>
      <c r="B3" s="20"/>
      <c r="C3" s="72" t="s">
        <v>83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22"/>
    </row>
    <row r="4" spans="1:27" ht="18" customHeight="1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</row>
    <row r="5" spans="1:27" ht="18" customHeight="1" x14ac:dyDescent="0.2">
      <c r="A5" s="20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4" t="s">
        <v>99</v>
      </c>
      <c r="R5" s="81"/>
      <c r="S5" s="81"/>
      <c r="T5" s="21" t="s">
        <v>0</v>
      </c>
      <c r="U5" s="81"/>
      <c r="V5" s="81"/>
      <c r="W5" s="21" t="s">
        <v>1</v>
      </c>
      <c r="X5" s="81"/>
      <c r="Y5" s="81"/>
      <c r="Z5" s="21" t="s">
        <v>48</v>
      </c>
      <c r="AA5" s="22"/>
    </row>
    <row r="6" spans="1:27" ht="18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7" ht="18" customHeight="1" x14ac:dyDescent="0.2">
      <c r="A7" s="20"/>
      <c r="B7" s="20"/>
      <c r="C7" s="20"/>
      <c r="D7" s="20" t="s">
        <v>49</v>
      </c>
      <c r="E7" s="20"/>
      <c r="F7" s="20"/>
      <c r="G7" s="20"/>
      <c r="H7" s="20" t="s">
        <v>50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7" ht="18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 t="s">
        <v>51</v>
      </c>
      <c r="N8" s="20"/>
      <c r="O8" s="20"/>
      <c r="P8" s="20" t="s">
        <v>52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7" ht="18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8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 t="s">
        <v>53</v>
      </c>
      <c r="Q10" s="20"/>
      <c r="R10" s="20"/>
      <c r="S10" s="25"/>
      <c r="T10" s="20"/>
      <c r="U10" s="20"/>
      <c r="V10" s="20"/>
      <c r="W10" s="20"/>
      <c r="X10" s="20"/>
      <c r="Y10" s="20"/>
      <c r="Z10" s="20"/>
    </row>
    <row r="11" spans="1:27" ht="18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7" ht="18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 t="s">
        <v>54</v>
      </c>
      <c r="Q12" s="20"/>
      <c r="R12" s="20"/>
      <c r="S12" s="20"/>
      <c r="T12" s="20"/>
      <c r="U12" s="20"/>
      <c r="V12" s="20"/>
      <c r="W12" s="20"/>
      <c r="X12" s="20"/>
      <c r="Y12" s="20"/>
      <c r="Z12" s="20" t="s">
        <v>55</v>
      </c>
    </row>
    <row r="13" spans="1:27" ht="18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ht="18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 t="s">
        <v>56</v>
      </c>
      <c r="Q14" s="20"/>
      <c r="R14" s="20"/>
      <c r="S14" s="73"/>
      <c r="T14" s="73"/>
      <c r="U14" s="73"/>
      <c r="V14" s="73"/>
      <c r="W14" s="73"/>
      <c r="X14" s="73"/>
      <c r="Y14" s="73"/>
      <c r="Z14" s="20"/>
    </row>
    <row r="15" spans="1:27" ht="18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ht="18" customHeight="1" x14ac:dyDescent="0.2">
      <c r="A16" s="20"/>
      <c r="B16" s="20"/>
      <c r="C16" s="20"/>
      <c r="D16" s="20" t="s">
        <v>57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9" ht="18" customHeight="1" x14ac:dyDescent="0.2">
      <c r="A17" s="20"/>
      <c r="B17" s="20"/>
      <c r="C17" s="73" t="s">
        <v>58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9" ht="1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9" ht="10.5" customHeight="1" x14ac:dyDescent="0.2">
      <c r="A19" s="20"/>
      <c r="B19" s="20"/>
      <c r="C19" s="20"/>
      <c r="D19" s="20"/>
      <c r="E19" s="74" t="s">
        <v>59</v>
      </c>
      <c r="F19" s="75"/>
      <c r="G19" s="75"/>
      <c r="H19" s="75"/>
      <c r="I19" s="26"/>
      <c r="J19" s="26"/>
      <c r="K19" s="26"/>
      <c r="L19" s="27" t="s">
        <v>60</v>
      </c>
      <c r="M19" s="28"/>
      <c r="N19" s="26"/>
      <c r="O19" s="26"/>
      <c r="P19" s="26"/>
      <c r="Q19" s="26"/>
      <c r="R19" s="29" t="s">
        <v>61</v>
      </c>
      <c r="S19" s="26"/>
      <c r="T19" s="26"/>
      <c r="U19" s="26"/>
      <c r="V19" s="26"/>
      <c r="W19" s="26"/>
      <c r="X19" s="29" t="s">
        <v>17</v>
      </c>
      <c r="Y19" s="20"/>
      <c r="Z19" s="20"/>
    </row>
    <row r="20" spans="1:29" ht="25" customHeight="1" x14ac:dyDescent="0.2">
      <c r="A20" s="20"/>
      <c r="B20" s="20"/>
      <c r="C20" s="20"/>
      <c r="D20" s="20"/>
      <c r="E20" s="76"/>
      <c r="F20" s="73"/>
      <c r="G20" s="73"/>
      <c r="H20" s="73"/>
      <c r="I20" s="79"/>
      <c r="J20" s="79"/>
      <c r="K20" s="79"/>
      <c r="L20" s="79"/>
      <c r="M20" s="82"/>
      <c r="N20" s="79"/>
      <c r="O20" s="79"/>
      <c r="P20" s="79"/>
      <c r="Q20" s="79"/>
      <c r="R20" s="84"/>
      <c r="S20" s="79"/>
      <c r="T20" s="79"/>
      <c r="U20" s="79"/>
      <c r="V20" s="79"/>
      <c r="W20" s="79"/>
      <c r="X20" s="84"/>
      <c r="Y20" s="20"/>
      <c r="Z20" s="20"/>
      <c r="AC20" s="30"/>
    </row>
    <row r="21" spans="1:29" ht="25" customHeight="1" x14ac:dyDescent="0.2">
      <c r="A21" s="20"/>
      <c r="B21" s="20"/>
      <c r="C21" s="20"/>
      <c r="D21" s="20"/>
      <c r="E21" s="77"/>
      <c r="F21" s="78"/>
      <c r="G21" s="78"/>
      <c r="H21" s="78"/>
      <c r="I21" s="80"/>
      <c r="J21" s="80"/>
      <c r="K21" s="80"/>
      <c r="L21" s="80"/>
      <c r="M21" s="83"/>
      <c r="N21" s="80"/>
      <c r="O21" s="80"/>
      <c r="P21" s="80"/>
      <c r="Q21" s="80"/>
      <c r="R21" s="85"/>
      <c r="S21" s="80"/>
      <c r="T21" s="80"/>
      <c r="U21" s="80"/>
      <c r="V21" s="80"/>
      <c r="W21" s="80"/>
      <c r="X21" s="85"/>
      <c r="Y21" s="20"/>
      <c r="Z21" s="20"/>
    </row>
    <row r="22" spans="1:29" ht="2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9" ht="25" customHeight="1" x14ac:dyDescent="0.2">
      <c r="A23" s="20"/>
      <c r="B23" s="20"/>
      <c r="C23" s="101" t="s">
        <v>62</v>
      </c>
      <c r="D23" s="74" t="s">
        <v>99</v>
      </c>
      <c r="E23" s="104"/>
      <c r="F23" s="86"/>
      <c r="G23" s="87"/>
      <c r="H23" s="32" t="s">
        <v>0</v>
      </c>
      <c r="I23" s="86"/>
      <c r="J23" s="87"/>
      <c r="K23" s="74" t="s">
        <v>63</v>
      </c>
      <c r="L23" s="10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9" ht="22" customHeight="1" x14ac:dyDescent="0.2">
      <c r="A24" s="20"/>
      <c r="B24" s="20"/>
      <c r="C24" s="102"/>
      <c r="D24" s="86" t="s">
        <v>46</v>
      </c>
      <c r="E24" s="88"/>
      <c r="F24" s="88"/>
      <c r="G24" s="88"/>
      <c r="H24" s="88"/>
      <c r="I24" s="88"/>
      <c r="J24" s="88"/>
      <c r="K24" s="88"/>
      <c r="L24" s="87"/>
      <c r="M24" s="92" t="s">
        <v>64</v>
      </c>
      <c r="N24" s="92"/>
      <c r="O24" s="92"/>
      <c r="P24" s="92"/>
      <c r="Q24" s="92" t="s">
        <v>65</v>
      </c>
      <c r="R24" s="92"/>
      <c r="S24" s="92"/>
      <c r="T24" s="92"/>
      <c r="U24" s="92"/>
      <c r="V24" s="92"/>
      <c r="W24" s="92"/>
      <c r="X24" s="92"/>
      <c r="Y24" s="92"/>
      <c r="Z24" s="92"/>
    </row>
    <row r="25" spans="1:29" ht="22" customHeight="1" x14ac:dyDescent="0.2">
      <c r="A25" s="20"/>
      <c r="B25" s="20"/>
      <c r="C25" s="102"/>
      <c r="D25" s="86"/>
      <c r="E25" s="88"/>
      <c r="F25" s="88"/>
      <c r="G25" s="88"/>
      <c r="H25" s="88"/>
      <c r="I25" s="88"/>
      <c r="J25" s="88"/>
      <c r="K25" s="88"/>
      <c r="L25" s="87"/>
      <c r="M25" s="93"/>
      <c r="N25" s="94"/>
      <c r="O25" s="94"/>
      <c r="P25" s="95"/>
      <c r="Q25" s="89"/>
      <c r="R25" s="90"/>
      <c r="S25" s="90"/>
      <c r="T25" s="90"/>
      <c r="U25" s="90"/>
      <c r="V25" s="90"/>
      <c r="W25" s="90"/>
      <c r="X25" s="90"/>
      <c r="Y25" s="90"/>
      <c r="Z25" s="91"/>
    </row>
    <row r="26" spans="1:29" ht="22" customHeight="1" x14ac:dyDescent="0.2">
      <c r="A26" s="20"/>
      <c r="B26" s="20"/>
      <c r="C26" s="102"/>
      <c r="D26" s="86"/>
      <c r="E26" s="88"/>
      <c r="F26" s="88"/>
      <c r="G26" s="88"/>
      <c r="H26" s="88"/>
      <c r="I26" s="88"/>
      <c r="J26" s="88"/>
      <c r="K26" s="88"/>
      <c r="L26" s="87"/>
      <c r="M26" s="93"/>
      <c r="N26" s="94"/>
      <c r="O26" s="94"/>
      <c r="P26" s="95"/>
      <c r="Q26" s="89"/>
      <c r="R26" s="90"/>
      <c r="S26" s="90"/>
      <c r="T26" s="90"/>
      <c r="U26" s="90"/>
      <c r="V26" s="90"/>
      <c r="W26" s="90"/>
      <c r="X26" s="90"/>
      <c r="Y26" s="90"/>
      <c r="Z26" s="91"/>
    </row>
    <row r="27" spans="1:29" ht="22" customHeight="1" x14ac:dyDescent="0.2">
      <c r="A27" s="20"/>
      <c r="B27" s="20"/>
      <c r="C27" s="102"/>
      <c r="D27" s="86"/>
      <c r="E27" s="88"/>
      <c r="F27" s="88"/>
      <c r="G27" s="88"/>
      <c r="H27" s="88"/>
      <c r="I27" s="88"/>
      <c r="J27" s="88"/>
      <c r="K27" s="88"/>
      <c r="L27" s="87"/>
      <c r="M27" s="93"/>
      <c r="N27" s="94"/>
      <c r="O27" s="94"/>
      <c r="P27" s="95"/>
      <c r="Q27" s="89"/>
      <c r="R27" s="90"/>
      <c r="S27" s="90"/>
      <c r="T27" s="90"/>
      <c r="U27" s="90"/>
      <c r="V27" s="90"/>
      <c r="W27" s="90"/>
      <c r="X27" s="90"/>
      <c r="Y27" s="90"/>
      <c r="Z27" s="91"/>
    </row>
    <row r="28" spans="1:29" ht="22" customHeight="1" x14ac:dyDescent="0.2">
      <c r="A28" s="20"/>
      <c r="B28" s="20"/>
      <c r="C28" s="102"/>
      <c r="D28" s="86"/>
      <c r="E28" s="88"/>
      <c r="F28" s="88"/>
      <c r="G28" s="88"/>
      <c r="H28" s="88"/>
      <c r="I28" s="88"/>
      <c r="J28" s="88"/>
      <c r="K28" s="88"/>
      <c r="L28" s="87"/>
      <c r="M28" s="93"/>
      <c r="N28" s="94"/>
      <c r="O28" s="94"/>
      <c r="P28" s="95"/>
      <c r="Q28" s="89"/>
      <c r="R28" s="90"/>
      <c r="S28" s="90"/>
      <c r="T28" s="90"/>
      <c r="U28" s="90"/>
      <c r="V28" s="90"/>
      <c r="W28" s="90"/>
      <c r="X28" s="90"/>
      <c r="Y28" s="90"/>
      <c r="Z28" s="91"/>
    </row>
    <row r="29" spans="1:29" ht="22" customHeight="1" x14ac:dyDescent="0.2">
      <c r="A29" s="20"/>
      <c r="B29" s="20"/>
      <c r="C29" s="103"/>
      <c r="D29" s="86" t="s">
        <v>66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7"/>
      <c r="Q29" s="96" t="str">
        <f>IF(SUM(Q25:Z28)=0,"",SUM(Q25:Z28))</f>
        <v/>
      </c>
      <c r="R29" s="96"/>
      <c r="S29" s="96"/>
      <c r="T29" s="96"/>
      <c r="U29" s="96"/>
      <c r="V29" s="96"/>
      <c r="W29" s="96"/>
      <c r="X29" s="96"/>
      <c r="Y29" s="96"/>
      <c r="Z29" s="96"/>
    </row>
    <row r="30" spans="1:29" ht="22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9" ht="22" customHeight="1" x14ac:dyDescent="0.2">
      <c r="A31" s="20"/>
      <c r="B31" s="20"/>
      <c r="C31" s="98" t="s">
        <v>67</v>
      </c>
      <c r="D31" s="92" t="s">
        <v>68</v>
      </c>
      <c r="E31" s="92"/>
      <c r="F31" s="92"/>
      <c r="G31" s="92"/>
      <c r="H31" s="100"/>
      <c r="I31" s="97"/>
      <c r="J31" s="97"/>
      <c r="K31" s="97"/>
      <c r="L31" s="97"/>
      <c r="M31" s="97"/>
      <c r="N31" s="97"/>
      <c r="O31" s="88" t="s">
        <v>69</v>
      </c>
      <c r="P31" s="88"/>
      <c r="Q31" s="97"/>
      <c r="R31" s="97"/>
      <c r="S31" s="97"/>
      <c r="T31" s="97"/>
      <c r="U31" s="97"/>
      <c r="V31" s="97"/>
      <c r="W31" s="97"/>
      <c r="X31" s="97"/>
      <c r="Y31" s="88" t="s">
        <v>70</v>
      </c>
      <c r="Z31" s="87"/>
    </row>
    <row r="32" spans="1:29" ht="22" customHeight="1" x14ac:dyDescent="0.2">
      <c r="A32" s="20"/>
      <c r="B32" s="20"/>
      <c r="C32" s="98"/>
      <c r="D32" s="92" t="s">
        <v>71</v>
      </c>
      <c r="E32" s="92"/>
      <c r="F32" s="92"/>
      <c r="G32" s="92"/>
      <c r="H32" s="100" t="s">
        <v>72</v>
      </c>
      <c r="I32" s="97"/>
      <c r="J32" s="97"/>
      <c r="K32" s="33" t="s">
        <v>73</v>
      </c>
      <c r="L32" s="97" t="s">
        <v>74</v>
      </c>
      <c r="M32" s="97"/>
      <c r="N32" s="111"/>
      <c r="O32" s="34" t="s">
        <v>75</v>
      </c>
      <c r="P32" s="35"/>
      <c r="Q32" s="36"/>
      <c r="R32" s="31"/>
      <c r="S32" s="31"/>
      <c r="T32" s="31"/>
      <c r="U32" s="31"/>
      <c r="V32" s="31"/>
      <c r="W32" s="31"/>
      <c r="X32" s="31"/>
      <c r="Y32" s="36"/>
      <c r="Z32" s="37"/>
    </row>
    <row r="33" spans="1:26" ht="22" customHeight="1" x14ac:dyDescent="0.2">
      <c r="A33" s="20"/>
      <c r="B33" s="20"/>
      <c r="C33" s="98"/>
      <c r="D33" s="92" t="s">
        <v>76</v>
      </c>
      <c r="E33" s="92"/>
      <c r="F33" s="92"/>
      <c r="G33" s="92"/>
      <c r="H33" s="74" t="s">
        <v>77</v>
      </c>
      <c r="I33" s="75"/>
      <c r="J33" s="75"/>
      <c r="K33" s="104"/>
      <c r="L33" s="108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10"/>
    </row>
    <row r="34" spans="1:26" ht="22" customHeight="1" x14ac:dyDescent="0.2">
      <c r="A34" s="20"/>
      <c r="B34" s="20"/>
      <c r="C34" s="98"/>
      <c r="D34" s="92"/>
      <c r="E34" s="92"/>
      <c r="F34" s="92"/>
      <c r="G34" s="92"/>
      <c r="H34" s="77" t="s">
        <v>78</v>
      </c>
      <c r="I34" s="78"/>
      <c r="J34" s="78"/>
      <c r="K34" s="99"/>
      <c r="L34" s="105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7"/>
    </row>
    <row r="35" spans="1:26" ht="30" customHeight="1" x14ac:dyDescent="0.2"/>
    <row r="36" spans="1:26" ht="18" customHeight="1" x14ac:dyDescent="0.2"/>
    <row r="37" spans="1:26" ht="18" customHeight="1" x14ac:dyDescent="0.2"/>
    <row r="38" spans="1:26" ht="18" customHeight="1" x14ac:dyDescent="0.2">
      <c r="P38" s="22"/>
      <c r="Q38" s="22"/>
    </row>
    <row r="39" spans="1:26" ht="18" customHeight="1" x14ac:dyDescent="0.2">
      <c r="P39" s="22"/>
      <c r="Q39" s="22"/>
    </row>
    <row r="40" spans="1:26" ht="15" customHeight="1" x14ac:dyDescent="0.2"/>
    <row r="41" spans="1:26" ht="15" customHeight="1" x14ac:dyDescent="0.2"/>
    <row r="42" spans="1:26" ht="15" customHeight="1" x14ac:dyDescent="0.2"/>
    <row r="43" spans="1:26" ht="15" customHeight="1" x14ac:dyDescent="0.2"/>
    <row r="44" spans="1:26" ht="15" customHeight="1" x14ac:dyDescent="0.2"/>
    <row r="45" spans="1:26" ht="15" customHeight="1" x14ac:dyDescent="0.2"/>
    <row r="46" spans="1:26" ht="15" customHeight="1" x14ac:dyDescent="0.2"/>
    <row r="47" spans="1:26" ht="15" customHeight="1" x14ac:dyDescent="0.2"/>
    <row r="48" spans="1:2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51">
    <mergeCell ref="H33:K33"/>
    <mergeCell ref="D32:G32"/>
    <mergeCell ref="L32:N32"/>
    <mergeCell ref="D27:L27"/>
    <mergeCell ref="M28:P28"/>
    <mergeCell ref="C31:C34"/>
    <mergeCell ref="D29:P29"/>
    <mergeCell ref="D28:L28"/>
    <mergeCell ref="D31:G31"/>
    <mergeCell ref="H34:K34"/>
    <mergeCell ref="H32:J32"/>
    <mergeCell ref="C23:C29"/>
    <mergeCell ref="D23:E23"/>
    <mergeCell ref="D24:L24"/>
    <mergeCell ref="L34:Z34"/>
    <mergeCell ref="D33:G34"/>
    <mergeCell ref="M27:P27"/>
    <mergeCell ref="Q24:Z24"/>
    <mergeCell ref="L33:Z33"/>
    <mergeCell ref="K23:L23"/>
    <mergeCell ref="H31:N31"/>
    <mergeCell ref="I23:J23"/>
    <mergeCell ref="D25:L25"/>
    <mergeCell ref="Q26:Z26"/>
    <mergeCell ref="M24:P24"/>
    <mergeCell ref="O31:P31"/>
    <mergeCell ref="D26:L26"/>
    <mergeCell ref="M26:P26"/>
    <mergeCell ref="Q25:Z25"/>
    <mergeCell ref="M25:P25"/>
    <mergeCell ref="F23:G23"/>
    <mergeCell ref="Y31:Z31"/>
    <mergeCell ref="Q29:Z29"/>
    <mergeCell ref="Q27:Z27"/>
    <mergeCell ref="Q28:Z28"/>
    <mergeCell ref="Q31:X31"/>
    <mergeCell ref="C3:Z3"/>
    <mergeCell ref="C17:Z17"/>
    <mergeCell ref="E19:H21"/>
    <mergeCell ref="I20:J21"/>
    <mergeCell ref="K20:L21"/>
    <mergeCell ref="R5:S5"/>
    <mergeCell ref="M20:N21"/>
    <mergeCell ref="Q20:R21"/>
    <mergeCell ref="X5:Y5"/>
    <mergeCell ref="S20:T21"/>
    <mergeCell ref="O20:P21"/>
    <mergeCell ref="U5:V5"/>
    <mergeCell ref="W20:X21"/>
    <mergeCell ref="U20:V21"/>
    <mergeCell ref="S14:Y14"/>
  </mergeCells>
  <phoneticPr fontId="2"/>
  <printOptions horizontalCentered="1" verticalCentered="1"/>
  <pageMargins left="0.39370078740157483" right="0" top="0" bottom="0" header="0.51181102362204722" footer="0.51181102362204722"/>
  <pageSetup paperSize="9" scale="120" orientation="portrait" blackAndWhite="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L47"/>
  <sheetViews>
    <sheetView topLeftCell="A2" workbookViewId="0">
      <selection activeCell="Q10" sqref="Q10"/>
    </sheetView>
  </sheetViews>
  <sheetFormatPr defaultColWidth="2.08984375" defaultRowHeight="13" x14ac:dyDescent="0.2"/>
  <cols>
    <col min="1" max="1" width="2.08984375" style="1" customWidth="1"/>
    <col min="2" max="4" width="3.08984375" style="1" customWidth="1"/>
    <col min="5" max="5" width="2.36328125" style="1" customWidth="1"/>
    <col min="6" max="33" width="2.08984375" style="1" customWidth="1"/>
    <col min="34" max="34" width="2.7265625" style="1" customWidth="1"/>
    <col min="35" max="38" width="1.453125" style="1" customWidth="1"/>
    <col min="39" max="40" width="2.7265625" style="1" customWidth="1"/>
    <col min="41" max="59" width="2.6328125" style="1" customWidth="1"/>
    <col min="60" max="60" width="3.36328125" style="1" bestFit="1" customWidth="1"/>
    <col min="61" max="62" width="5.90625" style="1" bestFit="1" customWidth="1"/>
    <col min="63" max="63" width="2.453125" style="1" bestFit="1" customWidth="1"/>
    <col min="64" max="16384" width="2.08984375" style="1"/>
  </cols>
  <sheetData>
    <row r="1" spans="2:64" ht="33.75" customHeight="1" x14ac:dyDescent="0.2">
      <c r="AW1" s="15"/>
    </row>
    <row r="2" spans="2:64" s="5" customFormat="1" ht="37.5" customHeight="1" x14ac:dyDescent="0.2">
      <c r="B2" s="7"/>
      <c r="BC2" s="15"/>
      <c r="BF2" s="8"/>
    </row>
    <row r="3" spans="2:64" s="5" customFormat="1" ht="24" customHeight="1" x14ac:dyDescent="0.2">
      <c r="C3" s="4" t="s">
        <v>99</v>
      </c>
      <c r="D3" s="242">
        <v>7</v>
      </c>
      <c r="E3" s="242"/>
      <c r="F3" s="178" t="s">
        <v>0</v>
      </c>
      <c r="G3" s="178"/>
      <c r="H3" s="242">
        <v>4</v>
      </c>
      <c r="I3" s="242"/>
      <c r="J3" s="1" t="s">
        <v>20</v>
      </c>
      <c r="K3" s="1"/>
      <c r="M3" s="243" t="s">
        <v>84</v>
      </c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</row>
    <row r="4" spans="2:64" ht="13.5" customHeight="1" x14ac:dyDescent="0.2">
      <c r="B4" s="246" t="s">
        <v>9</v>
      </c>
      <c r="C4" s="247"/>
      <c r="D4" s="247"/>
      <c r="E4" s="248"/>
      <c r="F4" s="132"/>
      <c r="G4" s="132">
        <v>1</v>
      </c>
      <c r="H4" s="132">
        <v>2</v>
      </c>
      <c r="I4" s="132">
        <v>3</v>
      </c>
      <c r="J4" s="132">
        <v>4</v>
      </c>
      <c r="K4" s="132">
        <v>5</v>
      </c>
      <c r="L4" s="232">
        <v>6</v>
      </c>
      <c r="M4" s="132" t="s">
        <v>22</v>
      </c>
      <c r="N4" s="132">
        <v>0</v>
      </c>
      <c r="O4" s="132">
        <v>3</v>
      </c>
      <c r="P4" s="246" t="s">
        <v>13</v>
      </c>
      <c r="Q4" s="247"/>
      <c r="R4" s="247"/>
      <c r="S4" s="247"/>
      <c r="T4" s="247"/>
      <c r="U4" s="247"/>
      <c r="V4" s="247"/>
      <c r="W4" s="248"/>
      <c r="X4" s="251" t="s">
        <v>25</v>
      </c>
      <c r="Y4" s="252"/>
      <c r="Z4" s="252"/>
      <c r="AA4" s="252"/>
      <c r="AB4" s="252"/>
      <c r="AC4" s="252"/>
      <c r="AD4" s="252"/>
      <c r="AE4" s="252"/>
      <c r="AF4" s="252"/>
      <c r="AG4" s="253"/>
      <c r="AH4" s="246" t="s">
        <v>19</v>
      </c>
      <c r="AI4" s="247"/>
      <c r="AJ4" s="247"/>
      <c r="AK4" s="247"/>
      <c r="AL4" s="247"/>
      <c r="AM4" s="248"/>
      <c r="AN4" s="120" t="s">
        <v>18</v>
      </c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</row>
    <row r="5" spans="2:64" ht="10.5" customHeight="1" x14ac:dyDescent="0.2">
      <c r="B5" s="112"/>
      <c r="C5" s="113"/>
      <c r="D5" s="113"/>
      <c r="E5" s="114"/>
      <c r="F5" s="132"/>
      <c r="G5" s="132"/>
      <c r="H5" s="132"/>
      <c r="I5" s="232"/>
      <c r="J5" s="232"/>
      <c r="K5" s="232"/>
      <c r="L5" s="266"/>
      <c r="M5" s="232"/>
      <c r="N5" s="232"/>
      <c r="O5" s="232"/>
      <c r="P5" s="112"/>
      <c r="Q5" s="113"/>
      <c r="R5" s="113"/>
      <c r="S5" s="113"/>
      <c r="T5" s="113"/>
      <c r="U5" s="113"/>
      <c r="V5" s="113"/>
      <c r="W5" s="114"/>
      <c r="X5" s="254"/>
      <c r="Y5" s="242"/>
      <c r="Z5" s="242"/>
      <c r="AA5" s="242"/>
      <c r="AB5" s="242"/>
      <c r="AC5" s="242"/>
      <c r="AD5" s="242"/>
      <c r="AE5" s="242"/>
      <c r="AF5" s="242"/>
      <c r="AG5" s="255"/>
      <c r="AH5" s="112"/>
      <c r="AI5" s="113"/>
      <c r="AJ5" s="113"/>
      <c r="AK5" s="113"/>
      <c r="AL5" s="113"/>
      <c r="AM5" s="114"/>
      <c r="AN5" s="262"/>
      <c r="AO5" s="133">
        <v>2</v>
      </c>
      <c r="AP5" s="133">
        <v>7</v>
      </c>
      <c r="AQ5" s="133">
        <v>0</v>
      </c>
      <c r="AR5" s="133">
        <v>0</v>
      </c>
      <c r="AS5" s="133">
        <v>0</v>
      </c>
      <c r="AT5" s="133">
        <v>0</v>
      </c>
      <c r="AU5" s="133">
        <v>1</v>
      </c>
      <c r="AV5" s="133">
        <v>2</v>
      </c>
      <c r="AW5" s="133">
        <v>3</v>
      </c>
      <c r="AX5" s="133">
        <v>4</v>
      </c>
      <c r="AY5" s="133">
        <v>5</v>
      </c>
      <c r="AZ5" s="133">
        <v>6</v>
      </c>
    </row>
    <row r="6" spans="2:64" ht="19.5" customHeight="1" x14ac:dyDescent="0.2">
      <c r="B6" s="112"/>
      <c r="C6" s="113"/>
      <c r="D6" s="113"/>
      <c r="E6" s="114"/>
      <c r="F6" s="232"/>
      <c r="G6" s="232"/>
      <c r="H6" s="232"/>
      <c r="I6" s="232"/>
      <c r="J6" s="232"/>
      <c r="K6" s="232"/>
      <c r="L6" s="266"/>
      <c r="M6" s="232"/>
      <c r="N6" s="232"/>
      <c r="O6" s="232"/>
      <c r="P6" s="112"/>
      <c r="Q6" s="113"/>
      <c r="R6" s="113"/>
      <c r="S6" s="113"/>
      <c r="T6" s="113"/>
      <c r="U6" s="113"/>
      <c r="V6" s="113"/>
      <c r="W6" s="114"/>
      <c r="X6" s="256" t="s">
        <v>26</v>
      </c>
      <c r="Y6" s="257"/>
      <c r="Z6" s="257"/>
      <c r="AA6" s="257"/>
      <c r="AB6" s="257"/>
      <c r="AC6" s="257"/>
      <c r="AD6" s="257"/>
      <c r="AE6" s="257"/>
      <c r="AF6" s="257"/>
      <c r="AG6" s="258"/>
      <c r="AH6" s="112"/>
      <c r="AI6" s="113"/>
      <c r="AJ6" s="113"/>
      <c r="AK6" s="113"/>
      <c r="AL6" s="113"/>
      <c r="AM6" s="114"/>
      <c r="AN6" s="262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</row>
    <row r="7" spans="2:64" ht="43.5" customHeight="1" x14ac:dyDescent="0.2">
      <c r="B7" s="261" t="s">
        <v>14</v>
      </c>
      <c r="C7" s="261"/>
      <c r="D7" s="261"/>
      <c r="E7" s="261"/>
      <c r="F7" s="146" t="s">
        <v>1</v>
      </c>
      <c r="G7" s="147"/>
      <c r="H7" s="263">
        <v>15</v>
      </c>
      <c r="I7" s="263"/>
      <c r="J7" s="263"/>
      <c r="K7" s="264" t="s">
        <v>15</v>
      </c>
      <c r="L7" s="265"/>
      <c r="M7" s="265"/>
      <c r="N7" s="244"/>
      <c r="O7" s="244"/>
      <c r="P7" s="245"/>
      <c r="Q7" s="118" t="s">
        <v>16</v>
      </c>
      <c r="R7" s="119"/>
      <c r="S7" s="119"/>
      <c r="T7" s="119"/>
      <c r="U7" s="119"/>
      <c r="V7" s="119"/>
      <c r="W7" s="119"/>
      <c r="X7" s="119"/>
      <c r="Y7" s="119"/>
      <c r="Z7" s="120"/>
      <c r="AA7" s="249">
        <v>4000</v>
      </c>
      <c r="AB7" s="250"/>
      <c r="AC7" s="250"/>
      <c r="AD7" s="250"/>
      <c r="AE7" s="250"/>
      <c r="AF7" s="264" t="s">
        <v>17</v>
      </c>
      <c r="AG7" s="267"/>
      <c r="AH7" s="115"/>
      <c r="AI7" s="116"/>
      <c r="AJ7" s="116"/>
      <c r="AK7" s="116"/>
      <c r="AL7" s="116"/>
      <c r="AM7" s="117"/>
      <c r="AN7" s="291" t="s">
        <v>39</v>
      </c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2"/>
    </row>
    <row r="8" spans="2:64" ht="27" customHeight="1" x14ac:dyDescent="0.2">
      <c r="B8" s="112" t="s">
        <v>24</v>
      </c>
      <c r="C8" s="113"/>
      <c r="D8" s="113"/>
      <c r="E8" s="114"/>
      <c r="F8" s="273" t="s">
        <v>79</v>
      </c>
      <c r="G8" s="274"/>
      <c r="H8" s="274"/>
      <c r="I8" s="274"/>
      <c r="J8" s="274"/>
      <c r="K8" s="274"/>
      <c r="L8" s="274"/>
      <c r="M8" s="275"/>
      <c r="N8" s="273" t="s">
        <v>85</v>
      </c>
      <c r="O8" s="274"/>
      <c r="P8" s="274"/>
      <c r="Q8" s="274"/>
      <c r="R8" s="274"/>
      <c r="S8" s="274"/>
      <c r="T8" s="274"/>
      <c r="U8" s="275"/>
      <c r="V8" s="276"/>
      <c r="W8" s="277"/>
      <c r="X8" s="277"/>
      <c r="Y8" s="277"/>
      <c r="Z8" s="277"/>
      <c r="AA8" s="277"/>
      <c r="AB8" s="277"/>
      <c r="AC8" s="277"/>
      <c r="AD8" s="276"/>
      <c r="AE8" s="277"/>
      <c r="AF8" s="277"/>
      <c r="AG8" s="277"/>
      <c r="AH8" s="277"/>
      <c r="AI8" s="277"/>
      <c r="AJ8" s="277"/>
      <c r="AK8" s="277"/>
      <c r="AL8" s="277"/>
      <c r="AM8" s="276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"/>
      <c r="BH8" s="2"/>
      <c r="BI8" s="2"/>
      <c r="BJ8" s="2"/>
      <c r="BK8" s="2"/>
      <c r="BL8" s="2"/>
    </row>
    <row r="9" spans="2:64" ht="20.25" customHeight="1" x14ac:dyDescent="0.2">
      <c r="B9" s="115"/>
      <c r="C9" s="116"/>
      <c r="D9" s="116"/>
      <c r="E9" s="117"/>
      <c r="F9" s="268" t="s">
        <v>29</v>
      </c>
      <c r="G9" s="269"/>
      <c r="H9" s="269"/>
      <c r="I9" s="270">
        <v>850</v>
      </c>
      <c r="J9" s="271"/>
      <c r="K9" s="271"/>
      <c r="L9" s="271"/>
      <c r="M9" s="272"/>
      <c r="N9" s="278" t="s">
        <v>30</v>
      </c>
      <c r="O9" s="244"/>
      <c r="P9" s="244"/>
      <c r="Q9" s="239">
        <v>1070</v>
      </c>
      <c r="R9" s="240"/>
      <c r="S9" s="240"/>
      <c r="T9" s="240"/>
      <c r="U9" s="241"/>
      <c r="V9" s="113"/>
      <c r="W9" s="113"/>
      <c r="X9" s="113"/>
      <c r="Y9" s="238"/>
      <c r="Z9" s="238"/>
      <c r="AA9" s="238"/>
      <c r="AB9" s="238"/>
      <c r="AC9" s="238"/>
      <c r="AD9" s="113"/>
      <c r="AE9" s="113"/>
      <c r="AF9" s="113"/>
      <c r="AG9" s="238"/>
      <c r="AH9" s="238"/>
      <c r="AI9" s="238"/>
      <c r="AJ9" s="238"/>
      <c r="AK9" s="238"/>
      <c r="AL9" s="238"/>
      <c r="AM9" s="113"/>
      <c r="AN9" s="113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59"/>
      <c r="BA9" s="259"/>
      <c r="BB9" s="259"/>
      <c r="BC9" s="259"/>
      <c r="BD9" s="259"/>
      <c r="BE9" s="259"/>
      <c r="BF9" s="259"/>
      <c r="BG9" s="17"/>
      <c r="BH9" s="17"/>
      <c r="BI9" s="17"/>
      <c r="BJ9" s="17"/>
      <c r="BK9" s="2"/>
      <c r="BL9" s="2"/>
    </row>
    <row r="10" spans="2:64" ht="15" customHeight="1" x14ac:dyDescent="0.2">
      <c r="B10" s="45"/>
      <c r="C10" s="45"/>
      <c r="D10" s="45"/>
      <c r="E10" s="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BF10" s="11" t="s">
        <v>104</v>
      </c>
    </row>
    <row r="11" spans="2:64" ht="17.25" customHeight="1" x14ac:dyDescent="0.2">
      <c r="B11" s="260" t="s">
        <v>2</v>
      </c>
      <c r="C11" s="260" t="s">
        <v>3</v>
      </c>
      <c r="D11" s="236" t="s">
        <v>4</v>
      </c>
      <c r="E11" s="177"/>
      <c r="F11" s="177"/>
      <c r="G11" s="177"/>
      <c r="H11" s="177"/>
      <c r="I11" s="177" t="s">
        <v>10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 t="s">
        <v>12</v>
      </c>
      <c r="U11" s="177"/>
      <c r="V11" s="177"/>
      <c r="W11" s="177"/>
      <c r="X11" s="177"/>
      <c r="Y11" s="177"/>
      <c r="Z11" s="177"/>
      <c r="AA11" s="177"/>
      <c r="AB11" s="237" t="s">
        <v>37</v>
      </c>
      <c r="AC11" s="237"/>
      <c r="AD11" s="177"/>
      <c r="AE11" s="236" t="s">
        <v>43</v>
      </c>
      <c r="AF11" s="177"/>
      <c r="AG11" s="177"/>
      <c r="AH11" s="177" t="s">
        <v>27</v>
      </c>
      <c r="AI11" s="177"/>
      <c r="AJ11" s="177"/>
      <c r="AK11" s="177"/>
      <c r="AL11" s="177"/>
      <c r="AM11" s="177"/>
      <c r="AN11" s="236" t="s">
        <v>42</v>
      </c>
      <c r="AO11" s="177"/>
      <c r="AP11" s="177"/>
      <c r="AQ11" s="279" t="s">
        <v>103</v>
      </c>
      <c r="AR11" s="280"/>
      <c r="AS11" s="281"/>
      <c r="AT11" s="279" t="s">
        <v>100</v>
      </c>
      <c r="AU11" s="280"/>
      <c r="AV11" s="281"/>
      <c r="AW11" s="236" t="s">
        <v>101</v>
      </c>
      <c r="AX11" s="177"/>
      <c r="AY11" s="177"/>
      <c r="AZ11" s="236" t="s">
        <v>102</v>
      </c>
      <c r="BA11" s="177"/>
      <c r="BB11" s="177"/>
      <c r="BC11" s="234" t="s">
        <v>7</v>
      </c>
      <c r="BD11" s="235"/>
      <c r="BE11" s="234" t="s">
        <v>8</v>
      </c>
      <c r="BF11" s="235"/>
    </row>
    <row r="12" spans="2:64" ht="17.25" customHeight="1" x14ac:dyDescent="0.2">
      <c r="B12" s="260"/>
      <c r="C12" s="260"/>
      <c r="D12" s="177"/>
      <c r="E12" s="177"/>
      <c r="F12" s="177"/>
      <c r="G12" s="177"/>
      <c r="H12" s="177"/>
      <c r="I12" s="236" t="s">
        <v>5</v>
      </c>
      <c r="J12" s="236"/>
      <c r="K12" s="236"/>
      <c r="L12" s="236"/>
      <c r="M12" s="236" t="s">
        <v>6</v>
      </c>
      <c r="N12" s="236"/>
      <c r="O12" s="236"/>
      <c r="P12" s="236"/>
      <c r="Q12" s="236" t="s">
        <v>11</v>
      </c>
      <c r="R12" s="236"/>
      <c r="S12" s="236"/>
      <c r="T12" s="236" t="s">
        <v>5</v>
      </c>
      <c r="U12" s="236"/>
      <c r="V12" s="236"/>
      <c r="W12" s="236"/>
      <c r="X12" s="236" t="s">
        <v>6</v>
      </c>
      <c r="Y12" s="236"/>
      <c r="Z12" s="236"/>
      <c r="AA12" s="236"/>
      <c r="AB12" s="177"/>
      <c r="AC12" s="177"/>
      <c r="AD12" s="177"/>
      <c r="AE12" s="177"/>
      <c r="AF12" s="177"/>
      <c r="AG12" s="177"/>
      <c r="AH12" s="236" t="s">
        <v>97</v>
      </c>
      <c r="AI12" s="177"/>
      <c r="AJ12" s="236" t="s">
        <v>38</v>
      </c>
      <c r="AK12" s="177"/>
      <c r="AL12" s="177"/>
      <c r="AM12" s="177"/>
      <c r="AN12" s="177"/>
      <c r="AO12" s="177"/>
      <c r="AP12" s="177"/>
      <c r="AQ12" s="282"/>
      <c r="AR12" s="277"/>
      <c r="AS12" s="283"/>
      <c r="AT12" s="282"/>
      <c r="AU12" s="277"/>
      <c r="AV12" s="283"/>
      <c r="AW12" s="177"/>
      <c r="AX12" s="177"/>
      <c r="AY12" s="177"/>
      <c r="AZ12" s="177"/>
      <c r="BA12" s="177"/>
      <c r="BB12" s="177"/>
      <c r="BC12" s="235"/>
      <c r="BD12" s="235"/>
      <c r="BE12" s="235"/>
      <c r="BF12" s="235"/>
      <c r="BI12" s="13"/>
    </row>
    <row r="13" spans="2:64" ht="17.25" customHeight="1" x14ac:dyDescent="0.2">
      <c r="B13" s="260"/>
      <c r="C13" s="260"/>
      <c r="D13" s="177"/>
      <c r="E13" s="177"/>
      <c r="F13" s="177"/>
      <c r="G13" s="177"/>
      <c r="H13" s="177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284"/>
      <c r="AR13" s="274"/>
      <c r="AS13" s="275"/>
      <c r="AT13" s="284"/>
      <c r="AU13" s="274"/>
      <c r="AV13" s="275"/>
      <c r="AW13" s="177"/>
      <c r="AX13" s="177"/>
      <c r="AY13" s="177"/>
      <c r="AZ13" s="177"/>
      <c r="BA13" s="177"/>
      <c r="BB13" s="177"/>
      <c r="BC13" s="235"/>
      <c r="BD13" s="235"/>
      <c r="BE13" s="235"/>
      <c r="BF13" s="235"/>
    </row>
    <row r="14" spans="2:64" ht="25.5" customHeight="1" x14ac:dyDescent="0.2">
      <c r="B14" s="6">
        <v>1</v>
      </c>
      <c r="C14" s="6" t="s">
        <v>1</v>
      </c>
      <c r="D14" s="233" t="s">
        <v>86</v>
      </c>
      <c r="E14" s="233"/>
      <c r="F14" s="233"/>
      <c r="G14" s="233"/>
      <c r="H14" s="233"/>
      <c r="I14" s="133">
        <v>7</v>
      </c>
      <c r="J14" s="140"/>
      <c r="K14" s="141">
        <v>45</v>
      </c>
      <c r="L14" s="142"/>
      <c r="M14" s="133">
        <v>8</v>
      </c>
      <c r="N14" s="140"/>
      <c r="O14" s="141">
        <v>0</v>
      </c>
      <c r="P14" s="142"/>
      <c r="Q14" s="118">
        <f>IF(I14="","",MROUND(((M14-I14)*60+O14-K14)/60,0.5))</f>
        <v>0.5</v>
      </c>
      <c r="R14" s="119"/>
      <c r="S14" s="120"/>
      <c r="T14" s="133">
        <v>7</v>
      </c>
      <c r="U14" s="140"/>
      <c r="V14" s="141">
        <v>45</v>
      </c>
      <c r="W14" s="142"/>
      <c r="X14" s="133">
        <v>8</v>
      </c>
      <c r="Y14" s="140"/>
      <c r="Z14" s="141">
        <f t="shared" ref="Z14" si="0">O14</f>
        <v>0</v>
      </c>
      <c r="AA14" s="142"/>
      <c r="AB14" s="133">
        <f t="shared" ref="AB14:AB23" si="1">IF(T14="","",VLOOKUP(AH14,$BI$14:$BK$24,3,0))</f>
        <v>1</v>
      </c>
      <c r="AC14" s="133"/>
      <c r="AD14" s="133"/>
      <c r="AE14" s="132">
        <f>IF(T14="","",IF(AH14="⑥","",MROUND(((((X14-T14)*60)+Z14-V14))/60,0.5)*AB14))</f>
        <v>0.5</v>
      </c>
      <c r="AF14" s="119"/>
      <c r="AG14" s="120"/>
      <c r="AH14" s="139" t="str">
        <f>IF(Z14="","",IF(OR(T14&lt;8,T14&gt;17),"②","①"))</f>
        <v>②</v>
      </c>
      <c r="AI14" s="139"/>
      <c r="AJ14" s="146">
        <f>IF(AH14="","",VLOOKUP(AH14,$BI$14:$BK$24,2,0))</f>
        <v>1070</v>
      </c>
      <c r="AK14" s="147"/>
      <c r="AL14" s="147"/>
      <c r="AM14" s="148"/>
      <c r="AN14" s="188">
        <f>IF(AH14="","",IF(AH14="⑥",AJ14,AE14*AJ14*2))</f>
        <v>1070</v>
      </c>
      <c r="AO14" s="208"/>
      <c r="AP14" s="209"/>
      <c r="AQ14" s="146">
        <v>200</v>
      </c>
      <c r="AR14" s="147"/>
      <c r="AS14" s="148"/>
      <c r="AT14" s="149">
        <f>AN14+AQ14</f>
        <v>1270</v>
      </c>
      <c r="AU14" s="150"/>
      <c r="AV14" s="151"/>
      <c r="AW14" s="185">
        <f>AT14*0.1</f>
        <v>127</v>
      </c>
      <c r="AX14" s="186"/>
      <c r="AY14" s="187"/>
      <c r="AZ14" s="188">
        <f>AT14-AW14</f>
        <v>1143</v>
      </c>
      <c r="BA14" s="189"/>
      <c r="BB14" s="190"/>
      <c r="BC14" s="191" t="s">
        <v>41</v>
      </c>
      <c r="BD14" s="191"/>
      <c r="BE14" s="177" t="s">
        <v>40</v>
      </c>
      <c r="BF14" s="177"/>
      <c r="BI14" s="2" t="s">
        <v>29</v>
      </c>
      <c r="BJ14" s="10">
        <v>850</v>
      </c>
      <c r="BK14" s="1">
        <v>1</v>
      </c>
    </row>
    <row r="15" spans="2:64" ht="25.5" customHeight="1" x14ac:dyDescent="0.2">
      <c r="B15" s="6">
        <v>1</v>
      </c>
      <c r="C15" s="6" t="s">
        <v>90</v>
      </c>
      <c r="D15" s="233" t="s">
        <v>86</v>
      </c>
      <c r="E15" s="233"/>
      <c r="F15" s="233"/>
      <c r="G15" s="233"/>
      <c r="H15" s="233"/>
      <c r="I15" s="133">
        <v>8</v>
      </c>
      <c r="J15" s="140"/>
      <c r="K15" s="141">
        <v>0</v>
      </c>
      <c r="L15" s="142"/>
      <c r="M15" s="133">
        <v>8</v>
      </c>
      <c r="N15" s="140"/>
      <c r="O15" s="141">
        <v>30</v>
      </c>
      <c r="P15" s="142"/>
      <c r="Q15" s="118">
        <f>IF(I15="","",MROUND(((M15-I15)*60+O15-K15)/60,0.5))</f>
        <v>0.5</v>
      </c>
      <c r="R15" s="119"/>
      <c r="S15" s="120"/>
      <c r="T15" s="133">
        <v>8</v>
      </c>
      <c r="U15" s="140"/>
      <c r="V15" s="141">
        <v>0</v>
      </c>
      <c r="W15" s="142"/>
      <c r="X15" s="133">
        <v>8</v>
      </c>
      <c r="Y15" s="140"/>
      <c r="Z15" s="141">
        <v>30</v>
      </c>
      <c r="AA15" s="142"/>
      <c r="AB15" s="133">
        <f t="shared" si="1"/>
        <v>1</v>
      </c>
      <c r="AC15" s="133"/>
      <c r="AD15" s="133"/>
      <c r="AE15" s="132">
        <f>IF(T15="","",IF(AH15="⑥","",MROUND(((((X15-T15)*60)+Z15-V15))/60,0.5)*AB15))</f>
        <v>0.5</v>
      </c>
      <c r="AF15" s="119"/>
      <c r="AG15" s="120"/>
      <c r="AH15" s="139" t="str">
        <f t="shared" ref="AH15:AH43" si="2">IF(Z15="","",IF(OR(T15&lt;8,T15&gt;17),"②","①"))</f>
        <v>①</v>
      </c>
      <c r="AI15" s="139"/>
      <c r="AJ15" s="146">
        <f t="shared" ref="AJ15:AJ43" si="3">IF(AH15="","",VLOOKUP(AH15,$BI$14:$BK$24,2,0))</f>
        <v>850</v>
      </c>
      <c r="AK15" s="147"/>
      <c r="AL15" s="147"/>
      <c r="AM15" s="148"/>
      <c r="AN15" s="188">
        <f>IF(AH15="","",IF(AH15="⑥",AJ15,AE15*AJ15*2))</f>
        <v>850</v>
      </c>
      <c r="AO15" s="208"/>
      <c r="AP15" s="209"/>
      <c r="AQ15" s="146"/>
      <c r="AR15" s="147"/>
      <c r="AS15" s="148"/>
      <c r="AT15" s="149">
        <f t="shared" ref="AT15:AT28" si="4">AN15+AQ15</f>
        <v>850</v>
      </c>
      <c r="AU15" s="150"/>
      <c r="AV15" s="151"/>
      <c r="AW15" s="185">
        <f t="shared" ref="AW15:AW28" si="5">AT15*0.1</f>
        <v>85</v>
      </c>
      <c r="AX15" s="186"/>
      <c r="AY15" s="187"/>
      <c r="AZ15" s="188">
        <f t="shared" ref="AZ15:AZ28" si="6">AT15-AW15</f>
        <v>765</v>
      </c>
      <c r="BA15" s="189"/>
      <c r="BB15" s="190"/>
      <c r="BC15" s="191" t="s">
        <v>41</v>
      </c>
      <c r="BD15" s="191"/>
      <c r="BE15" s="177" t="s">
        <v>40</v>
      </c>
      <c r="BF15" s="177"/>
      <c r="BI15" s="2" t="s">
        <v>30</v>
      </c>
      <c r="BJ15" s="10">
        <v>1070</v>
      </c>
      <c r="BK15" s="1">
        <v>1</v>
      </c>
    </row>
    <row r="16" spans="2:64" ht="25.5" customHeight="1" x14ac:dyDescent="0.2">
      <c r="B16" s="6">
        <v>3</v>
      </c>
      <c r="C16" s="6" t="s">
        <v>31</v>
      </c>
      <c r="D16" s="233" t="s">
        <v>87</v>
      </c>
      <c r="E16" s="233"/>
      <c r="F16" s="233"/>
      <c r="G16" s="233"/>
      <c r="H16" s="233"/>
      <c r="I16" s="133">
        <v>15</v>
      </c>
      <c r="J16" s="140"/>
      <c r="K16" s="141">
        <v>0</v>
      </c>
      <c r="L16" s="142"/>
      <c r="M16" s="133">
        <v>15</v>
      </c>
      <c r="N16" s="140"/>
      <c r="O16" s="141">
        <v>30</v>
      </c>
      <c r="P16" s="142"/>
      <c r="Q16" s="118">
        <f t="shared" ref="Q16:Q44" si="7">IF(I16="","",MROUND(((M16-I16)*60+O16-K16)/60,0.5))</f>
        <v>0.5</v>
      </c>
      <c r="R16" s="119"/>
      <c r="S16" s="120"/>
      <c r="T16" s="133">
        <v>15</v>
      </c>
      <c r="U16" s="140"/>
      <c r="V16" s="141">
        <v>0</v>
      </c>
      <c r="W16" s="142"/>
      <c r="X16" s="133">
        <v>15</v>
      </c>
      <c r="Y16" s="140"/>
      <c r="Z16" s="141">
        <v>30</v>
      </c>
      <c r="AA16" s="142"/>
      <c r="AB16" s="133">
        <f t="shared" si="1"/>
        <v>1</v>
      </c>
      <c r="AC16" s="133"/>
      <c r="AD16" s="133"/>
      <c r="AE16" s="132">
        <f t="shared" ref="AE16:AE43" si="8">IF(T16="","",IF(AH16="⑥","",MROUND(((((X16-T16)*60)+Z16-V16))/60,0.5)*AB16))</f>
        <v>0.5</v>
      </c>
      <c r="AF16" s="119"/>
      <c r="AG16" s="120"/>
      <c r="AH16" s="139" t="str">
        <f t="shared" si="2"/>
        <v>①</v>
      </c>
      <c r="AI16" s="139"/>
      <c r="AJ16" s="146">
        <f t="shared" si="3"/>
        <v>850</v>
      </c>
      <c r="AK16" s="147"/>
      <c r="AL16" s="147"/>
      <c r="AM16" s="148"/>
      <c r="AN16" s="188">
        <f>IF(AH16="","",IF(AH16="⑥",AJ16,AE16*AJ16*2))</f>
        <v>850</v>
      </c>
      <c r="AO16" s="208"/>
      <c r="AP16" s="209"/>
      <c r="AQ16" s="146">
        <v>200</v>
      </c>
      <c r="AR16" s="147"/>
      <c r="AS16" s="148"/>
      <c r="AT16" s="149">
        <f t="shared" si="4"/>
        <v>1050</v>
      </c>
      <c r="AU16" s="150"/>
      <c r="AV16" s="151"/>
      <c r="AW16" s="185">
        <f t="shared" si="5"/>
        <v>105</v>
      </c>
      <c r="AX16" s="186"/>
      <c r="AY16" s="187"/>
      <c r="AZ16" s="188">
        <f t="shared" si="6"/>
        <v>945</v>
      </c>
      <c r="BA16" s="189"/>
      <c r="BB16" s="190"/>
      <c r="BC16" s="191" t="s">
        <v>41</v>
      </c>
      <c r="BD16" s="191"/>
      <c r="BE16" s="177" t="s">
        <v>40</v>
      </c>
      <c r="BF16" s="177"/>
      <c r="BI16" s="2"/>
      <c r="BJ16" s="10"/>
    </row>
    <row r="17" spans="2:63" ht="25.5" customHeight="1" x14ac:dyDescent="0.2">
      <c r="B17" s="6">
        <v>4</v>
      </c>
      <c r="C17" s="6" t="s">
        <v>32</v>
      </c>
      <c r="D17" s="233" t="s">
        <v>87</v>
      </c>
      <c r="E17" s="233"/>
      <c r="F17" s="233"/>
      <c r="G17" s="233"/>
      <c r="H17" s="233"/>
      <c r="I17" s="133">
        <v>15</v>
      </c>
      <c r="J17" s="140"/>
      <c r="K17" s="141">
        <v>0</v>
      </c>
      <c r="L17" s="142"/>
      <c r="M17" s="133">
        <v>15</v>
      </c>
      <c r="N17" s="140"/>
      <c r="O17" s="141">
        <v>45</v>
      </c>
      <c r="P17" s="142"/>
      <c r="Q17" s="118">
        <f t="shared" si="7"/>
        <v>1</v>
      </c>
      <c r="R17" s="119"/>
      <c r="S17" s="120"/>
      <c r="T17" s="133">
        <v>15</v>
      </c>
      <c r="U17" s="140"/>
      <c r="V17" s="141">
        <v>0</v>
      </c>
      <c r="W17" s="142"/>
      <c r="X17" s="133">
        <v>15</v>
      </c>
      <c r="Y17" s="140"/>
      <c r="Z17" s="141">
        <v>45</v>
      </c>
      <c r="AA17" s="142"/>
      <c r="AB17" s="133">
        <f t="shared" si="1"/>
        <v>1</v>
      </c>
      <c r="AC17" s="133"/>
      <c r="AD17" s="133"/>
      <c r="AE17" s="132">
        <f t="shared" si="8"/>
        <v>1</v>
      </c>
      <c r="AF17" s="119"/>
      <c r="AG17" s="120"/>
      <c r="AH17" s="139" t="str">
        <f t="shared" si="2"/>
        <v>①</v>
      </c>
      <c r="AI17" s="139"/>
      <c r="AJ17" s="146">
        <f t="shared" si="3"/>
        <v>850</v>
      </c>
      <c r="AK17" s="147"/>
      <c r="AL17" s="147"/>
      <c r="AM17" s="148"/>
      <c r="AN17" s="188">
        <f>IF(AH17="","",IF(AH17="⑥",AJ17,AE17*AJ17*2))</f>
        <v>1700</v>
      </c>
      <c r="AO17" s="208"/>
      <c r="AP17" s="209"/>
      <c r="AQ17" s="146">
        <v>200</v>
      </c>
      <c r="AR17" s="147"/>
      <c r="AS17" s="148"/>
      <c r="AT17" s="149">
        <f t="shared" si="4"/>
        <v>1900</v>
      </c>
      <c r="AU17" s="150"/>
      <c r="AV17" s="151"/>
      <c r="AW17" s="185">
        <f t="shared" si="5"/>
        <v>190</v>
      </c>
      <c r="AX17" s="186"/>
      <c r="AY17" s="187"/>
      <c r="AZ17" s="188">
        <f t="shared" si="6"/>
        <v>1710</v>
      </c>
      <c r="BA17" s="189"/>
      <c r="BB17" s="190"/>
      <c r="BC17" s="191" t="s">
        <v>41</v>
      </c>
      <c r="BD17" s="191"/>
      <c r="BE17" s="177" t="s">
        <v>40</v>
      </c>
      <c r="BF17" s="177"/>
      <c r="BI17" s="2"/>
      <c r="BJ17" s="10"/>
    </row>
    <row r="18" spans="2:63" ht="25.5" customHeight="1" x14ac:dyDescent="0.2">
      <c r="B18" s="6">
        <v>5</v>
      </c>
      <c r="C18" s="6" t="s">
        <v>33</v>
      </c>
      <c r="D18" s="233" t="s">
        <v>86</v>
      </c>
      <c r="E18" s="233"/>
      <c r="F18" s="233"/>
      <c r="G18" s="233"/>
      <c r="H18" s="233"/>
      <c r="I18" s="133">
        <v>7</v>
      </c>
      <c r="J18" s="140"/>
      <c r="K18" s="141">
        <v>45</v>
      </c>
      <c r="L18" s="142"/>
      <c r="M18" s="133">
        <v>8</v>
      </c>
      <c r="N18" s="140"/>
      <c r="O18" s="141">
        <v>0</v>
      </c>
      <c r="P18" s="142"/>
      <c r="Q18" s="118">
        <f t="shared" si="7"/>
        <v>0.5</v>
      </c>
      <c r="R18" s="119"/>
      <c r="S18" s="120"/>
      <c r="T18" s="133">
        <v>7</v>
      </c>
      <c r="U18" s="140"/>
      <c r="V18" s="141">
        <v>45</v>
      </c>
      <c r="W18" s="142"/>
      <c r="X18" s="133">
        <v>8</v>
      </c>
      <c r="Y18" s="140"/>
      <c r="Z18" s="141">
        <v>0</v>
      </c>
      <c r="AA18" s="142"/>
      <c r="AB18" s="133">
        <f t="shared" si="1"/>
        <v>1</v>
      </c>
      <c r="AC18" s="133"/>
      <c r="AD18" s="133"/>
      <c r="AE18" s="132">
        <f>IF(T18="","",IF(AH18="⑥","",MROUND(((((X18-T18)*60)+Z18-V18))/60,0.5)*AB18))</f>
        <v>0.5</v>
      </c>
      <c r="AF18" s="119"/>
      <c r="AG18" s="120"/>
      <c r="AH18" s="139" t="str">
        <f t="shared" si="2"/>
        <v>②</v>
      </c>
      <c r="AI18" s="139"/>
      <c r="AJ18" s="146">
        <f t="shared" si="3"/>
        <v>1070</v>
      </c>
      <c r="AK18" s="147"/>
      <c r="AL18" s="147"/>
      <c r="AM18" s="148"/>
      <c r="AN18" s="188">
        <f>IF(AH18="","",IF(AH18="⑥",AJ18,AE18*AJ18*2))</f>
        <v>1070</v>
      </c>
      <c r="AO18" s="208"/>
      <c r="AP18" s="209"/>
      <c r="AQ18" s="146">
        <v>200</v>
      </c>
      <c r="AR18" s="147"/>
      <c r="AS18" s="148"/>
      <c r="AT18" s="149">
        <f t="shared" si="4"/>
        <v>1270</v>
      </c>
      <c r="AU18" s="150"/>
      <c r="AV18" s="151"/>
      <c r="AW18" s="185">
        <f t="shared" si="5"/>
        <v>127</v>
      </c>
      <c r="AX18" s="186"/>
      <c r="AY18" s="187"/>
      <c r="AZ18" s="188">
        <f t="shared" si="6"/>
        <v>1143</v>
      </c>
      <c r="BA18" s="189"/>
      <c r="BB18" s="190"/>
      <c r="BC18" s="191" t="s">
        <v>41</v>
      </c>
      <c r="BD18" s="191"/>
      <c r="BE18" s="177" t="s">
        <v>40</v>
      </c>
      <c r="BF18" s="177"/>
      <c r="BI18" s="2"/>
      <c r="BJ18" s="10"/>
    </row>
    <row r="19" spans="2:63" ht="25.5" customHeight="1" x14ac:dyDescent="0.2">
      <c r="B19" s="6">
        <v>5</v>
      </c>
      <c r="C19" s="6" t="s">
        <v>91</v>
      </c>
      <c r="D19" s="233" t="s">
        <v>86</v>
      </c>
      <c r="E19" s="233"/>
      <c r="F19" s="233"/>
      <c r="G19" s="233"/>
      <c r="H19" s="233"/>
      <c r="I19" s="133">
        <v>8</v>
      </c>
      <c r="J19" s="140"/>
      <c r="K19" s="141">
        <v>0</v>
      </c>
      <c r="L19" s="142"/>
      <c r="M19" s="133">
        <v>8</v>
      </c>
      <c r="N19" s="140"/>
      <c r="O19" s="141">
        <v>15</v>
      </c>
      <c r="P19" s="142"/>
      <c r="Q19" s="118">
        <f t="shared" si="7"/>
        <v>0.5</v>
      </c>
      <c r="R19" s="119"/>
      <c r="S19" s="120"/>
      <c r="T19" s="133">
        <v>8</v>
      </c>
      <c r="U19" s="140"/>
      <c r="V19" s="141">
        <v>0</v>
      </c>
      <c r="W19" s="142"/>
      <c r="X19" s="133">
        <v>8</v>
      </c>
      <c r="Y19" s="140"/>
      <c r="Z19" s="141">
        <v>15</v>
      </c>
      <c r="AA19" s="142"/>
      <c r="AB19" s="133">
        <f t="shared" si="1"/>
        <v>1</v>
      </c>
      <c r="AC19" s="133"/>
      <c r="AD19" s="133"/>
      <c r="AE19" s="132">
        <f t="shared" si="8"/>
        <v>0.5</v>
      </c>
      <c r="AF19" s="119"/>
      <c r="AG19" s="120"/>
      <c r="AH19" s="139" t="str">
        <f t="shared" si="2"/>
        <v>①</v>
      </c>
      <c r="AI19" s="139"/>
      <c r="AJ19" s="146">
        <f t="shared" si="3"/>
        <v>850</v>
      </c>
      <c r="AK19" s="147"/>
      <c r="AL19" s="147"/>
      <c r="AM19" s="148"/>
      <c r="AN19" s="188">
        <f t="shared" ref="AN19:AN43" si="9">IF(AH19="","",IF(AH19="⑥",AJ19,AE19*AJ19*2))</f>
        <v>850</v>
      </c>
      <c r="AO19" s="208"/>
      <c r="AP19" s="209"/>
      <c r="AQ19" s="146"/>
      <c r="AR19" s="147"/>
      <c r="AS19" s="148"/>
      <c r="AT19" s="149">
        <f t="shared" si="4"/>
        <v>850</v>
      </c>
      <c r="AU19" s="150"/>
      <c r="AV19" s="151"/>
      <c r="AW19" s="185">
        <f t="shared" si="5"/>
        <v>85</v>
      </c>
      <c r="AX19" s="186"/>
      <c r="AY19" s="187"/>
      <c r="AZ19" s="188">
        <f t="shared" si="6"/>
        <v>765</v>
      </c>
      <c r="BA19" s="189"/>
      <c r="BB19" s="190"/>
      <c r="BC19" s="191" t="s">
        <v>41</v>
      </c>
      <c r="BD19" s="191"/>
      <c r="BE19" s="177" t="s">
        <v>40</v>
      </c>
      <c r="BF19" s="177"/>
      <c r="BI19" s="2"/>
      <c r="BJ19" s="10"/>
      <c r="BK19" s="9"/>
    </row>
    <row r="20" spans="2:63" ht="25.5" customHeight="1" x14ac:dyDescent="0.2">
      <c r="B20" s="6">
        <v>7</v>
      </c>
      <c r="C20" s="6" t="s">
        <v>34</v>
      </c>
      <c r="D20" s="233" t="s">
        <v>87</v>
      </c>
      <c r="E20" s="233"/>
      <c r="F20" s="233"/>
      <c r="G20" s="233"/>
      <c r="H20" s="233"/>
      <c r="I20" s="133">
        <v>15</v>
      </c>
      <c r="J20" s="140"/>
      <c r="K20" s="141">
        <v>0</v>
      </c>
      <c r="L20" s="142"/>
      <c r="M20" s="133">
        <v>16</v>
      </c>
      <c r="N20" s="140"/>
      <c r="O20" s="141">
        <v>0</v>
      </c>
      <c r="P20" s="142"/>
      <c r="Q20" s="118">
        <f t="shared" si="7"/>
        <v>1</v>
      </c>
      <c r="R20" s="119"/>
      <c r="S20" s="120"/>
      <c r="T20" s="133">
        <v>15</v>
      </c>
      <c r="U20" s="140"/>
      <c r="V20" s="141">
        <v>0</v>
      </c>
      <c r="W20" s="142"/>
      <c r="X20" s="133">
        <v>16</v>
      </c>
      <c r="Y20" s="140"/>
      <c r="Z20" s="141">
        <v>15</v>
      </c>
      <c r="AA20" s="142"/>
      <c r="AB20" s="133">
        <f t="shared" si="1"/>
        <v>1</v>
      </c>
      <c r="AC20" s="133"/>
      <c r="AD20" s="133"/>
      <c r="AE20" s="132">
        <f t="shared" si="8"/>
        <v>1.5</v>
      </c>
      <c r="AF20" s="119"/>
      <c r="AG20" s="120"/>
      <c r="AH20" s="139" t="str">
        <f t="shared" si="2"/>
        <v>①</v>
      </c>
      <c r="AI20" s="139"/>
      <c r="AJ20" s="146">
        <f t="shared" si="3"/>
        <v>850</v>
      </c>
      <c r="AK20" s="147"/>
      <c r="AL20" s="147"/>
      <c r="AM20" s="148"/>
      <c r="AN20" s="188">
        <f t="shared" si="9"/>
        <v>2550</v>
      </c>
      <c r="AO20" s="208"/>
      <c r="AP20" s="209"/>
      <c r="AQ20" s="146">
        <v>200</v>
      </c>
      <c r="AR20" s="147"/>
      <c r="AS20" s="148"/>
      <c r="AT20" s="149">
        <f t="shared" si="4"/>
        <v>2750</v>
      </c>
      <c r="AU20" s="150"/>
      <c r="AV20" s="151"/>
      <c r="AW20" s="185">
        <f t="shared" si="5"/>
        <v>275</v>
      </c>
      <c r="AX20" s="186"/>
      <c r="AY20" s="187"/>
      <c r="AZ20" s="188">
        <f t="shared" si="6"/>
        <v>2475</v>
      </c>
      <c r="BA20" s="189"/>
      <c r="BB20" s="190"/>
      <c r="BC20" s="191" t="s">
        <v>41</v>
      </c>
      <c r="BD20" s="191"/>
      <c r="BE20" s="177" t="s">
        <v>40</v>
      </c>
      <c r="BF20" s="177"/>
      <c r="BI20" s="40"/>
      <c r="BJ20" s="9"/>
      <c r="BK20" s="9"/>
    </row>
    <row r="21" spans="2:63" ht="25.5" customHeight="1" x14ac:dyDescent="0.2">
      <c r="B21" s="6">
        <v>8</v>
      </c>
      <c r="C21" s="6" t="s">
        <v>28</v>
      </c>
      <c r="D21" s="233" t="s">
        <v>87</v>
      </c>
      <c r="E21" s="233"/>
      <c r="F21" s="233"/>
      <c r="G21" s="233"/>
      <c r="H21" s="233"/>
      <c r="I21" s="133">
        <v>15</v>
      </c>
      <c r="J21" s="140"/>
      <c r="K21" s="141">
        <v>0</v>
      </c>
      <c r="L21" s="142"/>
      <c r="M21" s="133">
        <v>15</v>
      </c>
      <c r="N21" s="140"/>
      <c r="O21" s="141">
        <v>30</v>
      </c>
      <c r="P21" s="142"/>
      <c r="Q21" s="118">
        <f t="shared" si="7"/>
        <v>0.5</v>
      </c>
      <c r="R21" s="119"/>
      <c r="S21" s="120"/>
      <c r="T21" s="133">
        <v>15</v>
      </c>
      <c r="U21" s="140"/>
      <c r="V21" s="141">
        <v>0</v>
      </c>
      <c r="W21" s="142"/>
      <c r="X21" s="133">
        <v>15</v>
      </c>
      <c r="Y21" s="140"/>
      <c r="Z21" s="141">
        <v>30</v>
      </c>
      <c r="AA21" s="142"/>
      <c r="AB21" s="133">
        <f t="shared" si="1"/>
        <v>1</v>
      </c>
      <c r="AC21" s="133"/>
      <c r="AD21" s="133"/>
      <c r="AE21" s="132">
        <f t="shared" si="8"/>
        <v>0.5</v>
      </c>
      <c r="AF21" s="119"/>
      <c r="AG21" s="120"/>
      <c r="AH21" s="139" t="str">
        <f t="shared" si="2"/>
        <v>①</v>
      </c>
      <c r="AI21" s="139"/>
      <c r="AJ21" s="146">
        <f t="shared" si="3"/>
        <v>850</v>
      </c>
      <c r="AK21" s="147"/>
      <c r="AL21" s="147"/>
      <c r="AM21" s="148"/>
      <c r="AN21" s="188">
        <f t="shared" si="9"/>
        <v>850</v>
      </c>
      <c r="AO21" s="208"/>
      <c r="AP21" s="209"/>
      <c r="AQ21" s="146">
        <v>200</v>
      </c>
      <c r="AR21" s="147"/>
      <c r="AS21" s="148"/>
      <c r="AT21" s="149">
        <f t="shared" si="4"/>
        <v>1050</v>
      </c>
      <c r="AU21" s="150"/>
      <c r="AV21" s="151"/>
      <c r="AW21" s="185">
        <f t="shared" si="5"/>
        <v>105</v>
      </c>
      <c r="AX21" s="186"/>
      <c r="AY21" s="187"/>
      <c r="AZ21" s="188">
        <f t="shared" si="6"/>
        <v>945</v>
      </c>
      <c r="BA21" s="189"/>
      <c r="BB21" s="190"/>
      <c r="BC21" s="191" t="s">
        <v>41</v>
      </c>
      <c r="BD21" s="191"/>
      <c r="BE21" s="177" t="s">
        <v>40</v>
      </c>
      <c r="BF21" s="177"/>
      <c r="BI21" s="2"/>
      <c r="BK21" s="9"/>
    </row>
    <row r="22" spans="2:63" ht="25.5" customHeight="1" thickBot="1" x14ac:dyDescent="0.25">
      <c r="B22" s="6">
        <v>8</v>
      </c>
      <c r="C22" s="6" t="s">
        <v>35</v>
      </c>
      <c r="D22" s="233" t="s">
        <v>87</v>
      </c>
      <c r="E22" s="233"/>
      <c r="F22" s="233"/>
      <c r="G22" s="233"/>
      <c r="H22" s="233"/>
      <c r="I22" s="217">
        <v>17</v>
      </c>
      <c r="J22" s="218"/>
      <c r="K22" s="219">
        <v>0</v>
      </c>
      <c r="L22" s="220"/>
      <c r="M22" s="217">
        <v>17</v>
      </c>
      <c r="N22" s="218"/>
      <c r="O22" s="219">
        <v>45</v>
      </c>
      <c r="P22" s="220"/>
      <c r="Q22" s="221">
        <f t="shared" si="7"/>
        <v>1</v>
      </c>
      <c r="R22" s="222"/>
      <c r="S22" s="223"/>
      <c r="T22" s="217">
        <v>17</v>
      </c>
      <c r="U22" s="218"/>
      <c r="V22" s="219">
        <v>0</v>
      </c>
      <c r="W22" s="220"/>
      <c r="X22" s="217">
        <v>17</v>
      </c>
      <c r="Y22" s="218"/>
      <c r="Z22" s="219">
        <v>30</v>
      </c>
      <c r="AA22" s="220"/>
      <c r="AB22" s="217">
        <f t="shared" si="1"/>
        <v>1</v>
      </c>
      <c r="AC22" s="217"/>
      <c r="AD22" s="217"/>
      <c r="AE22" s="232">
        <f t="shared" si="8"/>
        <v>0.5</v>
      </c>
      <c r="AF22" s="222"/>
      <c r="AG22" s="223"/>
      <c r="AH22" s="139" t="str">
        <f t="shared" si="2"/>
        <v>①</v>
      </c>
      <c r="AI22" s="139"/>
      <c r="AJ22" s="146">
        <f t="shared" si="3"/>
        <v>850</v>
      </c>
      <c r="AK22" s="147"/>
      <c r="AL22" s="147"/>
      <c r="AM22" s="148"/>
      <c r="AN22" s="188">
        <f t="shared" si="9"/>
        <v>850</v>
      </c>
      <c r="AO22" s="208"/>
      <c r="AP22" s="209"/>
      <c r="AQ22" s="146"/>
      <c r="AR22" s="147"/>
      <c r="AS22" s="148"/>
      <c r="AT22" s="149">
        <f t="shared" si="4"/>
        <v>850</v>
      </c>
      <c r="AU22" s="150"/>
      <c r="AV22" s="151"/>
      <c r="AW22" s="185">
        <f t="shared" si="5"/>
        <v>85</v>
      </c>
      <c r="AX22" s="186"/>
      <c r="AY22" s="187"/>
      <c r="AZ22" s="188">
        <f t="shared" si="6"/>
        <v>765</v>
      </c>
      <c r="BA22" s="189"/>
      <c r="BB22" s="190"/>
      <c r="BC22" s="191" t="s">
        <v>41</v>
      </c>
      <c r="BD22" s="191"/>
      <c r="BE22" s="177" t="s">
        <v>40</v>
      </c>
      <c r="BF22" s="177"/>
      <c r="BI22" s="2"/>
      <c r="BK22" s="9"/>
    </row>
    <row r="23" spans="2:63" ht="25.5" customHeight="1" thickBot="1" x14ac:dyDescent="0.25">
      <c r="B23" s="6">
        <v>9</v>
      </c>
      <c r="C23" s="6" t="s">
        <v>36</v>
      </c>
      <c r="D23" s="233" t="s">
        <v>87</v>
      </c>
      <c r="E23" s="233"/>
      <c r="F23" s="233"/>
      <c r="G23" s="233"/>
      <c r="H23" s="437"/>
      <c r="I23" s="438">
        <v>15</v>
      </c>
      <c r="J23" s="439"/>
      <c r="K23" s="440">
        <v>0</v>
      </c>
      <c r="L23" s="441"/>
      <c r="M23" s="442">
        <v>17</v>
      </c>
      <c r="N23" s="439"/>
      <c r="O23" s="440">
        <v>0</v>
      </c>
      <c r="P23" s="441"/>
      <c r="Q23" s="442">
        <f t="shared" si="7"/>
        <v>2</v>
      </c>
      <c r="R23" s="443"/>
      <c r="S23" s="444"/>
      <c r="T23" s="442">
        <v>15</v>
      </c>
      <c r="U23" s="439"/>
      <c r="V23" s="440">
        <v>0</v>
      </c>
      <c r="W23" s="441"/>
      <c r="X23" s="442">
        <v>17</v>
      </c>
      <c r="Y23" s="439"/>
      <c r="Z23" s="440">
        <v>0</v>
      </c>
      <c r="AA23" s="441"/>
      <c r="AB23" s="442">
        <f t="shared" si="1"/>
        <v>1</v>
      </c>
      <c r="AC23" s="443"/>
      <c r="AD23" s="444"/>
      <c r="AE23" s="442">
        <f t="shared" si="8"/>
        <v>2</v>
      </c>
      <c r="AF23" s="443"/>
      <c r="AG23" s="445"/>
      <c r="AH23" s="385" t="str">
        <f t="shared" si="2"/>
        <v>①</v>
      </c>
      <c r="AI23" s="139"/>
      <c r="AJ23" s="146">
        <f t="shared" si="3"/>
        <v>850</v>
      </c>
      <c r="AK23" s="147"/>
      <c r="AL23" s="147"/>
      <c r="AM23" s="148"/>
      <c r="AN23" s="188">
        <f t="shared" si="9"/>
        <v>3400</v>
      </c>
      <c r="AO23" s="208"/>
      <c r="AP23" s="209"/>
      <c r="AQ23" s="146">
        <v>200</v>
      </c>
      <c r="AR23" s="147"/>
      <c r="AS23" s="148"/>
      <c r="AT23" s="149">
        <f t="shared" si="4"/>
        <v>3600</v>
      </c>
      <c r="AU23" s="150"/>
      <c r="AV23" s="151"/>
      <c r="AW23" s="185">
        <f t="shared" si="5"/>
        <v>360</v>
      </c>
      <c r="AX23" s="186"/>
      <c r="AY23" s="187"/>
      <c r="AZ23" s="188">
        <f t="shared" si="6"/>
        <v>3240</v>
      </c>
      <c r="BA23" s="189"/>
      <c r="BB23" s="190"/>
      <c r="BC23" s="191" t="s">
        <v>41</v>
      </c>
      <c r="BD23" s="191"/>
      <c r="BE23" s="177" t="s">
        <v>40</v>
      </c>
      <c r="BF23" s="177"/>
      <c r="BI23" s="2"/>
      <c r="BK23" s="9"/>
    </row>
    <row r="24" spans="2:63" ht="25.5" customHeight="1" x14ac:dyDescent="0.2">
      <c r="B24" s="6">
        <v>10</v>
      </c>
      <c r="C24" s="6" t="s">
        <v>80</v>
      </c>
      <c r="D24" s="233" t="s">
        <v>86</v>
      </c>
      <c r="E24" s="233"/>
      <c r="F24" s="233"/>
      <c r="G24" s="233"/>
      <c r="H24" s="233"/>
      <c r="I24" s="158">
        <v>9</v>
      </c>
      <c r="J24" s="159"/>
      <c r="K24" s="160">
        <v>0</v>
      </c>
      <c r="L24" s="161"/>
      <c r="M24" s="158">
        <v>12</v>
      </c>
      <c r="N24" s="159"/>
      <c r="O24" s="160">
        <v>0</v>
      </c>
      <c r="P24" s="161"/>
      <c r="Q24" s="121">
        <f t="shared" si="7"/>
        <v>3</v>
      </c>
      <c r="R24" s="122"/>
      <c r="S24" s="123"/>
      <c r="T24" s="158">
        <v>9</v>
      </c>
      <c r="U24" s="159"/>
      <c r="V24" s="160">
        <v>0</v>
      </c>
      <c r="W24" s="161"/>
      <c r="X24" s="158">
        <v>12</v>
      </c>
      <c r="Y24" s="159"/>
      <c r="Z24" s="160">
        <v>0</v>
      </c>
      <c r="AA24" s="161"/>
      <c r="AB24" s="158">
        <v>1</v>
      </c>
      <c r="AC24" s="158"/>
      <c r="AD24" s="158"/>
      <c r="AE24" s="162">
        <f t="shared" si="8"/>
        <v>3</v>
      </c>
      <c r="AF24" s="122"/>
      <c r="AG24" s="123"/>
      <c r="AH24" s="139" t="str">
        <f t="shared" si="2"/>
        <v>①</v>
      </c>
      <c r="AI24" s="139"/>
      <c r="AJ24" s="146">
        <f t="shared" si="3"/>
        <v>850</v>
      </c>
      <c r="AK24" s="147"/>
      <c r="AL24" s="147"/>
      <c r="AM24" s="148"/>
      <c r="AN24" s="188">
        <f t="shared" si="9"/>
        <v>5100</v>
      </c>
      <c r="AO24" s="208"/>
      <c r="AP24" s="209"/>
      <c r="AQ24" s="146">
        <v>200</v>
      </c>
      <c r="AR24" s="147"/>
      <c r="AS24" s="148"/>
      <c r="AT24" s="149">
        <f t="shared" si="4"/>
        <v>5300</v>
      </c>
      <c r="AU24" s="150"/>
      <c r="AV24" s="151"/>
      <c r="AW24" s="185">
        <f t="shared" si="5"/>
        <v>530</v>
      </c>
      <c r="AX24" s="186"/>
      <c r="AY24" s="187"/>
      <c r="AZ24" s="188">
        <f t="shared" si="6"/>
        <v>4770</v>
      </c>
      <c r="BA24" s="189"/>
      <c r="BB24" s="190"/>
      <c r="BC24" s="191" t="s">
        <v>41</v>
      </c>
      <c r="BD24" s="191"/>
      <c r="BE24" s="177" t="s">
        <v>40</v>
      </c>
      <c r="BF24" s="177"/>
      <c r="BI24" s="2"/>
      <c r="BK24" s="9"/>
    </row>
    <row r="25" spans="2:63" ht="25.5" customHeight="1" thickBot="1" x14ac:dyDescent="0.25">
      <c r="B25" s="41">
        <v>11</v>
      </c>
      <c r="C25" s="41" t="s">
        <v>91</v>
      </c>
      <c r="D25" s="216" t="s">
        <v>86</v>
      </c>
      <c r="E25" s="216"/>
      <c r="F25" s="216"/>
      <c r="G25" s="216"/>
      <c r="H25" s="216"/>
      <c r="I25" s="217">
        <v>9</v>
      </c>
      <c r="J25" s="218"/>
      <c r="K25" s="219">
        <v>0</v>
      </c>
      <c r="L25" s="220"/>
      <c r="M25" s="217">
        <v>11</v>
      </c>
      <c r="N25" s="218"/>
      <c r="O25" s="219">
        <v>45</v>
      </c>
      <c r="P25" s="220"/>
      <c r="Q25" s="221">
        <f t="shared" si="7"/>
        <v>3</v>
      </c>
      <c r="R25" s="222"/>
      <c r="S25" s="223"/>
      <c r="T25" s="217">
        <v>9</v>
      </c>
      <c r="U25" s="218"/>
      <c r="V25" s="219">
        <v>0</v>
      </c>
      <c r="W25" s="220"/>
      <c r="X25" s="217">
        <v>11</v>
      </c>
      <c r="Y25" s="218"/>
      <c r="Z25" s="219">
        <v>45</v>
      </c>
      <c r="AA25" s="220"/>
      <c r="AB25" s="217">
        <v>1</v>
      </c>
      <c r="AC25" s="217"/>
      <c r="AD25" s="217"/>
      <c r="AE25" s="232">
        <f t="shared" si="8"/>
        <v>3</v>
      </c>
      <c r="AF25" s="222"/>
      <c r="AG25" s="223"/>
      <c r="AH25" s="225" t="str">
        <f t="shared" si="2"/>
        <v>①</v>
      </c>
      <c r="AI25" s="225"/>
      <c r="AJ25" s="226">
        <f t="shared" si="3"/>
        <v>850</v>
      </c>
      <c r="AK25" s="227"/>
      <c r="AL25" s="227"/>
      <c r="AM25" s="228"/>
      <c r="AN25" s="229">
        <f t="shared" si="9"/>
        <v>5100</v>
      </c>
      <c r="AO25" s="230"/>
      <c r="AP25" s="231"/>
      <c r="AQ25" s="285">
        <v>200</v>
      </c>
      <c r="AR25" s="286"/>
      <c r="AS25" s="287"/>
      <c r="AT25" s="292">
        <f t="shared" si="4"/>
        <v>5300</v>
      </c>
      <c r="AU25" s="293"/>
      <c r="AV25" s="294"/>
      <c r="AW25" s="173">
        <f t="shared" si="5"/>
        <v>530</v>
      </c>
      <c r="AX25" s="174"/>
      <c r="AY25" s="175"/>
      <c r="AZ25" s="152">
        <f t="shared" si="6"/>
        <v>4770</v>
      </c>
      <c r="BA25" s="153"/>
      <c r="BB25" s="154"/>
      <c r="BC25" s="211" t="s">
        <v>41</v>
      </c>
      <c r="BD25" s="211"/>
      <c r="BE25" s="224" t="s">
        <v>40</v>
      </c>
      <c r="BF25" s="224"/>
    </row>
    <row r="26" spans="2:63" ht="25.5" customHeight="1" x14ac:dyDescent="0.2">
      <c r="B26" s="46">
        <v>12</v>
      </c>
      <c r="C26" s="51" t="s">
        <v>105</v>
      </c>
      <c r="D26" s="213" t="s">
        <v>88</v>
      </c>
      <c r="E26" s="214"/>
      <c r="F26" s="214"/>
      <c r="G26" s="214"/>
      <c r="H26" s="215"/>
      <c r="I26" s="197">
        <v>7</v>
      </c>
      <c r="J26" s="198"/>
      <c r="K26" s="199">
        <v>45</v>
      </c>
      <c r="L26" s="200"/>
      <c r="M26" s="197">
        <v>8</v>
      </c>
      <c r="N26" s="198"/>
      <c r="O26" s="199">
        <v>0</v>
      </c>
      <c r="P26" s="200"/>
      <c r="Q26" s="212">
        <f t="shared" si="7"/>
        <v>0.5</v>
      </c>
      <c r="R26" s="202"/>
      <c r="S26" s="203"/>
      <c r="T26" s="197">
        <v>7</v>
      </c>
      <c r="U26" s="198"/>
      <c r="V26" s="199">
        <v>45</v>
      </c>
      <c r="W26" s="200"/>
      <c r="X26" s="197">
        <f t="shared" ref="X26" si="10">M26</f>
        <v>8</v>
      </c>
      <c r="Y26" s="198"/>
      <c r="Z26" s="199">
        <f t="shared" ref="Z26" si="11">O26</f>
        <v>0</v>
      </c>
      <c r="AA26" s="200"/>
      <c r="AB26" s="197">
        <v>1</v>
      </c>
      <c r="AC26" s="197"/>
      <c r="AD26" s="197"/>
      <c r="AE26" s="201">
        <f t="shared" si="8"/>
        <v>0.5</v>
      </c>
      <c r="AF26" s="202"/>
      <c r="AG26" s="203"/>
      <c r="AH26" s="207" t="str">
        <f t="shared" si="2"/>
        <v>②</v>
      </c>
      <c r="AI26" s="207"/>
      <c r="AJ26" s="206">
        <f t="shared" si="3"/>
        <v>1070</v>
      </c>
      <c r="AK26" s="206"/>
      <c r="AL26" s="206"/>
      <c r="AM26" s="206"/>
      <c r="AN26" s="206">
        <f t="shared" si="9"/>
        <v>1070</v>
      </c>
      <c r="AO26" s="206"/>
      <c r="AP26" s="206"/>
      <c r="AQ26" s="288">
        <v>200</v>
      </c>
      <c r="AR26" s="289"/>
      <c r="AS26" s="290"/>
      <c r="AT26" s="295">
        <f t="shared" si="4"/>
        <v>1270</v>
      </c>
      <c r="AU26" s="296"/>
      <c r="AV26" s="297"/>
      <c r="AW26" s="194">
        <f t="shared" si="5"/>
        <v>127</v>
      </c>
      <c r="AX26" s="195"/>
      <c r="AY26" s="196"/>
      <c r="AZ26" s="125">
        <f t="shared" si="6"/>
        <v>1143</v>
      </c>
      <c r="BA26" s="126"/>
      <c r="BB26" s="127"/>
      <c r="BC26" s="210" t="s">
        <v>41</v>
      </c>
      <c r="BD26" s="210"/>
      <c r="BE26" s="204" t="s">
        <v>40</v>
      </c>
      <c r="BF26" s="205"/>
    </row>
    <row r="27" spans="2:63" ht="25.5" customHeight="1" x14ac:dyDescent="0.2">
      <c r="B27" s="47">
        <v>12</v>
      </c>
      <c r="C27" s="50" t="s">
        <v>105</v>
      </c>
      <c r="D27" s="179" t="s">
        <v>89</v>
      </c>
      <c r="E27" s="179"/>
      <c r="F27" s="179"/>
      <c r="G27" s="179"/>
      <c r="H27" s="179"/>
      <c r="I27" s="180">
        <v>8</v>
      </c>
      <c r="J27" s="181"/>
      <c r="K27" s="182">
        <v>0</v>
      </c>
      <c r="L27" s="183"/>
      <c r="M27" s="180">
        <v>9</v>
      </c>
      <c r="N27" s="181"/>
      <c r="O27" s="182">
        <v>0</v>
      </c>
      <c r="P27" s="183"/>
      <c r="Q27" s="118">
        <f t="shared" si="7"/>
        <v>1</v>
      </c>
      <c r="R27" s="119"/>
      <c r="S27" s="120"/>
      <c r="T27" s="180">
        <f t="shared" ref="T27" si="12">IF(I27="","",I27)</f>
        <v>8</v>
      </c>
      <c r="U27" s="181"/>
      <c r="V27" s="182">
        <f t="shared" ref="V27" si="13">IF(K27="","",K27)</f>
        <v>0</v>
      </c>
      <c r="W27" s="183"/>
      <c r="X27" s="180">
        <f t="shared" ref="X27" si="14">M27</f>
        <v>9</v>
      </c>
      <c r="Y27" s="181"/>
      <c r="Z27" s="182">
        <f t="shared" ref="Z27" si="15">O27</f>
        <v>0</v>
      </c>
      <c r="AA27" s="183"/>
      <c r="AB27" s="180">
        <v>1</v>
      </c>
      <c r="AC27" s="180"/>
      <c r="AD27" s="180"/>
      <c r="AE27" s="132">
        <f t="shared" si="8"/>
        <v>1</v>
      </c>
      <c r="AF27" s="119"/>
      <c r="AG27" s="120"/>
      <c r="AH27" s="139" t="str">
        <f t="shared" si="2"/>
        <v>①</v>
      </c>
      <c r="AI27" s="139"/>
      <c r="AJ27" s="184">
        <f t="shared" si="3"/>
        <v>850</v>
      </c>
      <c r="AK27" s="184"/>
      <c r="AL27" s="184"/>
      <c r="AM27" s="184"/>
      <c r="AN27" s="184">
        <f t="shared" si="9"/>
        <v>1700</v>
      </c>
      <c r="AO27" s="184"/>
      <c r="AP27" s="184"/>
      <c r="AQ27" s="146"/>
      <c r="AR27" s="147"/>
      <c r="AS27" s="148"/>
      <c r="AT27" s="149">
        <f t="shared" si="4"/>
        <v>1700</v>
      </c>
      <c r="AU27" s="150"/>
      <c r="AV27" s="151"/>
      <c r="AW27" s="185">
        <f t="shared" si="5"/>
        <v>170</v>
      </c>
      <c r="AX27" s="186"/>
      <c r="AY27" s="187"/>
      <c r="AZ27" s="188">
        <f t="shared" si="6"/>
        <v>1530</v>
      </c>
      <c r="BA27" s="189"/>
      <c r="BB27" s="190"/>
      <c r="BC27" s="191" t="s">
        <v>41</v>
      </c>
      <c r="BD27" s="191"/>
      <c r="BE27" s="177" t="s">
        <v>40</v>
      </c>
      <c r="BF27" s="192"/>
    </row>
    <row r="28" spans="2:63" ht="25.5" customHeight="1" thickBot="1" x14ac:dyDescent="0.25">
      <c r="B28" s="48">
        <v>12</v>
      </c>
      <c r="C28" s="49" t="s">
        <v>105</v>
      </c>
      <c r="D28" s="193" t="s">
        <v>87</v>
      </c>
      <c r="E28" s="193"/>
      <c r="F28" s="193"/>
      <c r="G28" s="193"/>
      <c r="H28" s="193"/>
      <c r="I28" s="166">
        <v>18</v>
      </c>
      <c r="J28" s="167"/>
      <c r="K28" s="164">
        <v>0</v>
      </c>
      <c r="L28" s="165"/>
      <c r="M28" s="166">
        <v>19</v>
      </c>
      <c r="N28" s="167"/>
      <c r="O28" s="164">
        <v>0</v>
      </c>
      <c r="P28" s="165"/>
      <c r="Q28" s="168">
        <f t="shared" si="7"/>
        <v>1</v>
      </c>
      <c r="R28" s="169"/>
      <c r="S28" s="170"/>
      <c r="T28" s="166">
        <f t="shared" ref="T28" si="16">IF(I28="","",I28)</f>
        <v>18</v>
      </c>
      <c r="U28" s="167"/>
      <c r="V28" s="164">
        <f t="shared" ref="V28" si="17">IF(K28="","",K28)</f>
        <v>0</v>
      </c>
      <c r="W28" s="165"/>
      <c r="X28" s="166">
        <f t="shared" ref="X28" si="18">M28</f>
        <v>19</v>
      </c>
      <c r="Y28" s="167"/>
      <c r="Z28" s="164">
        <f t="shared" ref="Z28" si="19">O28</f>
        <v>0</v>
      </c>
      <c r="AA28" s="165"/>
      <c r="AB28" s="166">
        <v>1</v>
      </c>
      <c r="AC28" s="166"/>
      <c r="AD28" s="166"/>
      <c r="AE28" s="176">
        <f t="shared" si="8"/>
        <v>1</v>
      </c>
      <c r="AF28" s="169"/>
      <c r="AG28" s="170"/>
      <c r="AH28" s="172" t="str">
        <f t="shared" si="2"/>
        <v>②</v>
      </c>
      <c r="AI28" s="172"/>
      <c r="AJ28" s="171">
        <f t="shared" si="3"/>
        <v>1070</v>
      </c>
      <c r="AK28" s="171"/>
      <c r="AL28" s="171"/>
      <c r="AM28" s="171"/>
      <c r="AN28" s="171">
        <f t="shared" si="9"/>
        <v>2140</v>
      </c>
      <c r="AO28" s="171"/>
      <c r="AP28" s="171"/>
      <c r="AQ28" s="285">
        <v>200</v>
      </c>
      <c r="AR28" s="286"/>
      <c r="AS28" s="287"/>
      <c r="AT28" s="292">
        <f t="shared" si="4"/>
        <v>2340</v>
      </c>
      <c r="AU28" s="293"/>
      <c r="AV28" s="294"/>
      <c r="AW28" s="173">
        <f t="shared" si="5"/>
        <v>234</v>
      </c>
      <c r="AX28" s="174"/>
      <c r="AY28" s="175"/>
      <c r="AZ28" s="152">
        <f t="shared" si="6"/>
        <v>2106</v>
      </c>
      <c r="BA28" s="153"/>
      <c r="BB28" s="154"/>
      <c r="BC28" s="155" t="s">
        <v>41</v>
      </c>
      <c r="BD28" s="155"/>
      <c r="BE28" s="156" t="s">
        <v>40</v>
      </c>
      <c r="BF28" s="157"/>
    </row>
    <row r="29" spans="2:63" ht="25.5" customHeight="1" x14ac:dyDescent="0.2">
      <c r="B29" s="42"/>
      <c r="C29" s="42"/>
      <c r="D29" s="158"/>
      <c r="E29" s="158"/>
      <c r="F29" s="158"/>
      <c r="G29" s="158"/>
      <c r="H29" s="158"/>
      <c r="I29" s="158"/>
      <c r="J29" s="159"/>
      <c r="K29" s="160"/>
      <c r="L29" s="161"/>
      <c r="M29" s="158"/>
      <c r="N29" s="159"/>
      <c r="O29" s="160"/>
      <c r="P29" s="161"/>
      <c r="Q29" s="121" t="str">
        <f t="shared" si="7"/>
        <v/>
      </c>
      <c r="R29" s="122"/>
      <c r="S29" s="123"/>
      <c r="T29" s="158"/>
      <c r="U29" s="159"/>
      <c r="V29" s="160"/>
      <c r="W29" s="161"/>
      <c r="X29" s="158"/>
      <c r="Y29" s="159"/>
      <c r="Z29" s="160"/>
      <c r="AA29" s="161"/>
      <c r="AB29" s="158" t="str">
        <f t="shared" ref="AB29:AB43" si="20">IF(T29="","",VLOOKUP(AH29,$BI$14:$BK$24,3,0))</f>
        <v/>
      </c>
      <c r="AC29" s="158"/>
      <c r="AD29" s="158"/>
      <c r="AE29" s="162" t="str">
        <f t="shared" si="8"/>
        <v/>
      </c>
      <c r="AF29" s="122"/>
      <c r="AG29" s="123"/>
      <c r="AH29" s="163" t="str">
        <f t="shared" si="2"/>
        <v/>
      </c>
      <c r="AI29" s="163"/>
      <c r="AJ29" s="162" t="str">
        <f t="shared" si="3"/>
        <v/>
      </c>
      <c r="AK29" s="162"/>
      <c r="AL29" s="162"/>
      <c r="AM29" s="162"/>
      <c r="AN29" s="162" t="str">
        <f t="shared" si="9"/>
        <v/>
      </c>
      <c r="AO29" s="162"/>
      <c r="AP29" s="162"/>
      <c r="AQ29" s="288"/>
      <c r="AR29" s="289"/>
      <c r="AS29" s="290"/>
      <c r="AT29" s="295"/>
      <c r="AU29" s="296"/>
      <c r="AV29" s="297"/>
      <c r="AW29" s="162" t="str">
        <f t="shared" ref="AW29:AW43" si="21">IF(AH29="","",AN29*0.1)</f>
        <v/>
      </c>
      <c r="AX29" s="162"/>
      <c r="AY29" s="162"/>
      <c r="AZ29" s="162" t="str">
        <f t="shared" ref="AZ29:AZ43" si="22">IF(AH29="","",AN29-AW29)</f>
        <v/>
      </c>
      <c r="BA29" s="162"/>
      <c r="BB29" s="162"/>
      <c r="BC29" s="162"/>
      <c r="BD29" s="162"/>
      <c r="BE29" s="162"/>
      <c r="BF29" s="162"/>
    </row>
    <row r="30" spans="2:63" ht="25.5" customHeight="1" x14ac:dyDescent="0.2">
      <c r="B30" s="6"/>
      <c r="C30" s="6"/>
      <c r="D30" s="133"/>
      <c r="E30" s="133"/>
      <c r="F30" s="133"/>
      <c r="G30" s="133"/>
      <c r="H30" s="133"/>
      <c r="I30" s="133"/>
      <c r="J30" s="140"/>
      <c r="K30" s="141"/>
      <c r="L30" s="142"/>
      <c r="M30" s="133"/>
      <c r="N30" s="140"/>
      <c r="O30" s="141"/>
      <c r="P30" s="142"/>
      <c r="Q30" s="118" t="str">
        <f t="shared" si="7"/>
        <v/>
      </c>
      <c r="R30" s="119"/>
      <c r="S30" s="120"/>
      <c r="T30" s="133"/>
      <c r="U30" s="140"/>
      <c r="V30" s="141"/>
      <c r="W30" s="142"/>
      <c r="X30" s="133"/>
      <c r="Y30" s="140"/>
      <c r="Z30" s="141"/>
      <c r="AA30" s="142"/>
      <c r="AB30" s="133" t="str">
        <f t="shared" si="20"/>
        <v/>
      </c>
      <c r="AC30" s="133"/>
      <c r="AD30" s="133"/>
      <c r="AE30" s="132" t="str">
        <f t="shared" si="8"/>
        <v/>
      </c>
      <c r="AF30" s="119"/>
      <c r="AG30" s="120"/>
      <c r="AH30" s="139" t="str">
        <f t="shared" si="2"/>
        <v/>
      </c>
      <c r="AI30" s="139"/>
      <c r="AJ30" s="132" t="str">
        <f t="shared" si="3"/>
        <v/>
      </c>
      <c r="AK30" s="132"/>
      <c r="AL30" s="132"/>
      <c r="AM30" s="132"/>
      <c r="AN30" s="132" t="str">
        <f t="shared" si="9"/>
        <v/>
      </c>
      <c r="AO30" s="132"/>
      <c r="AP30" s="132"/>
      <c r="AQ30" s="146"/>
      <c r="AR30" s="147"/>
      <c r="AS30" s="148"/>
      <c r="AT30" s="149"/>
      <c r="AU30" s="150"/>
      <c r="AV30" s="151"/>
      <c r="AW30" s="132" t="str">
        <f t="shared" si="21"/>
        <v/>
      </c>
      <c r="AX30" s="132"/>
      <c r="AY30" s="132"/>
      <c r="AZ30" s="132" t="str">
        <f t="shared" si="22"/>
        <v/>
      </c>
      <c r="BA30" s="132"/>
      <c r="BB30" s="132"/>
      <c r="BC30" s="132"/>
      <c r="BD30" s="132"/>
      <c r="BE30" s="132"/>
      <c r="BF30" s="132"/>
    </row>
    <row r="31" spans="2:63" ht="25.5" customHeight="1" x14ac:dyDescent="0.2">
      <c r="B31" s="6"/>
      <c r="C31" s="6"/>
      <c r="D31" s="133"/>
      <c r="E31" s="133"/>
      <c r="F31" s="133"/>
      <c r="G31" s="133"/>
      <c r="H31" s="133"/>
      <c r="I31" s="133"/>
      <c r="J31" s="140"/>
      <c r="K31" s="141"/>
      <c r="L31" s="142"/>
      <c r="M31" s="133"/>
      <c r="N31" s="140"/>
      <c r="O31" s="141"/>
      <c r="P31" s="142"/>
      <c r="Q31" s="118" t="str">
        <f t="shared" si="7"/>
        <v/>
      </c>
      <c r="R31" s="119"/>
      <c r="S31" s="120"/>
      <c r="T31" s="133"/>
      <c r="U31" s="140"/>
      <c r="V31" s="141"/>
      <c r="W31" s="142"/>
      <c r="X31" s="133"/>
      <c r="Y31" s="140"/>
      <c r="Z31" s="141"/>
      <c r="AA31" s="142"/>
      <c r="AB31" s="133" t="str">
        <f t="shared" si="20"/>
        <v/>
      </c>
      <c r="AC31" s="133"/>
      <c r="AD31" s="133"/>
      <c r="AE31" s="132" t="str">
        <f t="shared" si="8"/>
        <v/>
      </c>
      <c r="AF31" s="119"/>
      <c r="AG31" s="120"/>
      <c r="AH31" s="139" t="str">
        <f t="shared" si="2"/>
        <v/>
      </c>
      <c r="AI31" s="139"/>
      <c r="AJ31" s="132" t="str">
        <f t="shared" si="3"/>
        <v/>
      </c>
      <c r="AK31" s="132"/>
      <c r="AL31" s="132"/>
      <c r="AM31" s="132"/>
      <c r="AN31" s="132" t="str">
        <f t="shared" si="9"/>
        <v/>
      </c>
      <c r="AO31" s="132"/>
      <c r="AP31" s="132"/>
      <c r="AQ31" s="146"/>
      <c r="AR31" s="147"/>
      <c r="AS31" s="148"/>
      <c r="AT31" s="149"/>
      <c r="AU31" s="150"/>
      <c r="AV31" s="151"/>
      <c r="AW31" s="132" t="str">
        <f t="shared" si="21"/>
        <v/>
      </c>
      <c r="AX31" s="132"/>
      <c r="AY31" s="132"/>
      <c r="AZ31" s="132" t="str">
        <f t="shared" si="22"/>
        <v/>
      </c>
      <c r="BA31" s="132"/>
      <c r="BB31" s="132"/>
      <c r="BC31" s="132"/>
      <c r="BD31" s="132"/>
      <c r="BE31" s="132"/>
      <c r="BF31" s="132"/>
    </row>
    <row r="32" spans="2:63" ht="25.5" customHeight="1" x14ac:dyDescent="0.2">
      <c r="B32" s="6"/>
      <c r="C32" s="6"/>
      <c r="D32" s="133"/>
      <c r="E32" s="133"/>
      <c r="F32" s="133"/>
      <c r="G32" s="133"/>
      <c r="H32" s="133"/>
      <c r="I32" s="133"/>
      <c r="J32" s="140"/>
      <c r="K32" s="141"/>
      <c r="L32" s="142"/>
      <c r="M32" s="133"/>
      <c r="N32" s="140"/>
      <c r="O32" s="141"/>
      <c r="P32" s="142"/>
      <c r="Q32" s="118" t="str">
        <f t="shared" si="7"/>
        <v/>
      </c>
      <c r="R32" s="119"/>
      <c r="S32" s="120"/>
      <c r="T32" s="133"/>
      <c r="U32" s="140"/>
      <c r="V32" s="141"/>
      <c r="W32" s="142"/>
      <c r="X32" s="133"/>
      <c r="Y32" s="140"/>
      <c r="Z32" s="141"/>
      <c r="AA32" s="142"/>
      <c r="AB32" s="133" t="str">
        <f t="shared" si="20"/>
        <v/>
      </c>
      <c r="AC32" s="133"/>
      <c r="AD32" s="133"/>
      <c r="AE32" s="132" t="str">
        <f t="shared" si="8"/>
        <v/>
      </c>
      <c r="AF32" s="119"/>
      <c r="AG32" s="120"/>
      <c r="AH32" s="139" t="str">
        <f t="shared" si="2"/>
        <v/>
      </c>
      <c r="AI32" s="139"/>
      <c r="AJ32" s="132" t="str">
        <f t="shared" si="3"/>
        <v/>
      </c>
      <c r="AK32" s="132"/>
      <c r="AL32" s="132"/>
      <c r="AM32" s="132"/>
      <c r="AN32" s="132" t="str">
        <f t="shared" si="9"/>
        <v/>
      </c>
      <c r="AO32" s="132"/>
      <c r="AP32" s="132"/>
      <c r="AQ32" s="146"/>
      <c r="AR32" s="147"/>
      <c r="AS32" s="148"/>
      <c r="AT32" s="149"/>
      <c r="AU32" s="150"/>
      <c r="AV32" s="151"/>
      <c r="AW32" s="132" t="str">
        <f t="shared" si="21"/>
        <v/>
      </c>
      <c r="AX32" s="132"/>
      <c r="AY32" s="132"/>
      <c r="AZ32" s="132" t="str">
        <f t="shared" si="22"/>
        <v/>
      </c>
      <c r="BA32" s="132"/>
      <c r="BB32" s="132"/>
      <c r="BC32" s="132"/>
      <c r="BD32" s="132"/>
      <c r="BE32" s="132"/>
      <c r="BF32" s="132"/>
    </row>
    <row r="33" spans="2:58" ht="25.5" customHeight="1" x14ac:dyDescent="0.2">
      <c r="B33" s="6"/>
      <c r="C33" s="6"/>
      <c r="D33" s="133"/>
      <c r="E33" s="133"/>
      <c r="F33" s="133"/>
      <c r="G33" s="133"/>
      <c r="H33" s="133"/>
      <c r="I33" s="133"/>
      <c r="J33" s="140"/>
      <c r="K33" s="141"/>
      <c r="L33" s="142"/>
      <c r="M33" s="133"/>
      <c r="N33" s="140"/>
      <c r="O33" s="141"/>
      <c r="P33" s="142"/>
      <c r="Q33" s="118" t="str">
        <f t="shared" si="7"/>
        <v/>
      </c>
      <c r="R33" s="119"/>
      <c r="S33" s="120"/>
      <c r="T33" s="133"/>
      <c r="U33" s="140"/>
      <c r="V33" s="141"/>
      <c r="W33" s="142"/>
      <c r="X33" s="133"/>
      <c r="Y33" s="140"/>
      <c r="Z33" s="141"/>
      <c r="AA33" s="142"/>
      <c r="AB33" s="133" t="str">
        <f t="shared" si="20"/>
        <v/>
      </c>
      <c r="AC33" s="133"/>
      <c r="AD33" s="133"/>
      <c r="AE33" s="132" t="str">
        <f t="shared" si="8"/>
        <v/>
      </c>
      <c r="AF33" s="119"/>
      <c r="AG33" s="120"/>
      <c r="AH33" s="139" t="str">
        <f t="shared" si="2"/>
        <v/>
      </c>
      <c r="AI33" s="139"/>
      <c r="AJ33" s="132" t="str">
        <f t="shared" si="3"/>
        <v/>
      </c>
      <c r="AK33" s="132"/>
      <c r="AL33" s="132"/>
      <c r="AM33" s="132"/>
      <c r="AN33" s="132" t="str">
        <f t="shared" si="9"/>
        <v/>
      </c>
      <c r="AO33" s="132"/>
      <c r="AP33" s="132"/>
      <c r="AQ33" s="146"/>
      <c r="AR33" s="147"/>
      <c r="AS33" s="148"/>
      <c r="AT33" s="149"/>
      <c r="AU33" s="150"/>
      <c r="AV33" s="151"/>
      <c r="AW33" s="132" t="str">
        <f t="shared" si="21"/>
        <v/>
      </c>
      <c r="AX33" s="132"/>
      <c r="AY33" s="132"/>
      <c r="AZ33" s="132" t="str">
        <f t="shared" si="22"/>
        <v/>
      </c>
      <c r="BA33" s="132"/>
      <c r="BB33" s="132"/>
      <c r="BC33" s="132"/>
      <c r="BD33" s="132"/>
      <c r="BE33" s="132"/>
      <c r="BF33" s="132"/>
    </row>
    <row r="34" spans="2:58" ht="25.5" customHeight="1" x14ac:dyDescent="0.2">
      <c r="B34" s="6"/>
      <c r="C34" s="6"/>
      <c r="D34" s="133"/>
      <c r="E34" s="133"/>
      <c r="F34" s="133"/>
      <c r="G34" s="133"/>
      <c r="H34" s="133"/>
      <c r="I34" s="133"/>
      <c r="J34" s="140"/>
      <c r="K34" s="141"/>
      <c r="L34" s="142"/>
      <c r="M34" s="133"/>
      <c r="N34" s="140"/>
      <c r="O34" s="141"/>
      <c r="P34" s="142"/>
      <c r="Q34" s="118" t="str">
        <f t="shared" si="7"/>
        <v/>
      </c>
      <c r="R34" s="119"/>
      <c r="S34" s="120"/>
      <c r="T34" s="133"/>
      <c r="U34" s="140"/>
      <c r="V34" s="141"/>
      <c r="W34" s="142"/>
      <c r="X34" s="133"/>
      <c r="Y34" s="140"/>
      <c r="Z34" s="141"/>
      <c r="AA34" s="142"/>
      <c r="AB34" s="133" t="str">
        <f t="shared" si="20"/>
        <v/>
      </c>
      <c r="AC34" s="133"/>
      <c r="AD34" s="133"/>
      <c r="AE34" s="132" t="str">
        <f t="shared" si="8"/>
        <v/>
      </c>
      <c r="AF34" s="119"/>
      <c r="AG34" s="120"/>
      <c r="AH34" s="139" t="str">
        <f t="shared" si="2"/>
        <v/>
      </c>
      <c r="AI34" s="139"/>
      <c r="AJ34" s="132" t="str">
        <f t="shared" si="3"/>
        <v/>
      </c>
      <c r="AK34" s="132"/>
      <c r="AL34" s="132"/>
      <c r="AM34" s="132"/>
      <c r="AN34" s="132" t="str">
        <f t="shared" si="9"/>
        <v/>
      </c>
      <c r="AO34" s="132"/>
      <c r="AP34" s="132"/>
      <c r="AQ34" s="146"/>
      <c r="AR34" s="147"/>
      <c r="AS34" s="148"/>
      <c r="AT34" s="149"/>
      <c r="AU34" s="150"/>
      <c r="AV34" s="151"/>
      <c r="AW34" s="132" t="str">
        <f t="shared" si="21"/>
        <v/>
      </c>
      <c r="AX34" s="132"/>
      <c r="AY34" s="132"/>
      <c r="AZ34" s="132" t="str">
        <f t="shared" si="22"/>
        <v/>
      </c>
      <c r="BA34" s="132"/>
      <c r="BB34" s="132"/>
      <c r="BC34" s="132"/>
      <c r="BD34" s="132"/>
      <c r="BE34" s="132"/>
      <c r="BF34" s="132"/>
    </row>
    <row r="35" spans="2:58" ht="25.5" customHeight="1" x14ac:dyDescent="0.2">
      <c r="B35" s="6"/>
      <c r="C35" s="6"/>
      <c r="D35" s="133"/>
      <c r="E35" s="133"/>
      <c r="F35" s="133"/>
      <c r="G35" s="133"/>
      <c r="H35" s="133"/>
      <c r="I35" s="133"/>
      <c r="J35" s="140"/>
      <c r="K35" s="141"/>
      <c r="L35" s="142"/>
      <c r="M35" s="133"/>
      <c r="N35" s="140"/>
      <c r="O35" s="141"/>
      <c r="P35" s="142"/>
      <c r="Q35" s="118" t="str">
        <f t="shared" si="7"/>
        <v/>
      </c>
      <c r="R35" s="119"/>
      <c r="S35" s="120"/>
      <c r="T35" s="133"/>
      <c r="U35" s="140"/>
      <c r="V35" s="141"/>
      <c r="W35" s="142"/>
      <c r="X35" s="133"/>
      <c r="Y35" s="140"/>
      <c r="Z35" s="141"/>
      <c r="AA35" s="142"/>
      <c r="AB35" s="133" t="str">
        <f t="shared" si="20"/>
        <v/>
      </c>
      <c r="AC35" s="133"/>
      <c r="AD35" s="133"/>
      <c r="AE35" s="132" t="str">
        <f t="shared" si="8"/>
        <v/>
      </c>
      <c r="AF35" s="119"/>
      <c r="AG35" s="120"/>
      <c r="AH35" s="139" t="str">
        <f t="shared" si="2"/>
        <v/>
      </c>
      <c r="AI35" s="139"/>
      <c r="AJ35" s="132" t="str">
        <f t="shared" si="3"/>
        <v/>
      </c>
      <c r="AK35" s="132"/>
      <c r="AL35" s="132"/>
      <c r="AM35" s="132"/>
      <c r="AN35" s="132" t="str">
        <f t="shared" si="9"/>
        <v/>
      </c>
      <c r="AO35" s="132"/>
      <c r="AP35" s="132"/>
      <c r="AQ35" s="146"/>
      <c r="AR35" s="147"/>
      <c r="AS35" s="148"/>
      <c r="AT35" s="149"/>
      <c r="AU35" s="150"/>
      <c r="AV35" s="151"/>
      <c r="AW35" s="132" t="str">
        <f t="shared" si="21"/>
        <v/>
      </c>
      <c r="AX35" s="132"/>
      <c r="AY35" s="132"/>
      <c r="AZ35" s="132" t="str">
        <f t="shared" si="22"/>
        <v/>
      </c>
      <c r="BA35" s="132"/>
      <c r="BB35" s="132"/>
      <c r="BC35" s="132"/>
      <c r="BD35" s="132"/>
      <c r="BE35" s="132"/>
      <c r="BF35" s="132"/>
    </row>
    <row r="36" spans="2:58" ht="25.5" customHeight="1" x14ac:dyDescent="0.2">
      <c r="B36" s="6"/>
      <c r="C36" s="6"/>
      <c r="D36" s="133"/>
      <c r="E36" s="133"/>
      <c r="F36" s="133"/>
      <c r="G36" s="133"/>
      <c r="H36" s="133"/>
      <c r="I36" s="133"/>
      <c r="J36" s="140"/>
      <c r="K36" s="141"/>
      <c r="L36" s="142"/>
      <c r="M36" s="133"/>
      <c r="N36" s="140"/>
      <c r="O36" s="141"/>
      <c r="P36" s="142"/>
      <c r="Q36" s="118" t="str">
        <f t="shared" si="7"/>
        <v/>
      </c>
      <c r="R36" s="119"/>
      <c r="S36" s="120"/>
      <c r="T36" s="133"/>
      <c r="U36" s="140"/>
      <c r="V36" s="141"/>
      <c r="W36" s="142"/>
      <c r="X36" s="133"/>
      <c r="Y36" s="140"/>
      <c r="Z36" s="141"/>
      <c r="AA36" s="142"/>
      <c r="AB36" s="133" t="str">
        <f t="shared" si="20"/>
        <v/>
      </c>
      <c r="AC36" s="133"/>
      <c r="AD36" s="133"/>
      <c r="AE36" s="132" t="str">
        <f t="shared" si="8"/>
        <v/>
      </c>
      <c r="AF36" s="119"/>
      <c r="AG36" s="120"/>
      <c r="AH36" s="139" t="str">
        <f t="shared" si="2"/>
        <v/>
      </c>
      <c r="AI36" s="139"/>
      <c r="AJ36" s="132" t="str">
        <f t="shared" si="3"/>
        <v/>
      </c>
      <c r="AK36" s="132"/>
      <c r="AL36" s="132"/>
      <c r="AM36" s="132"/>
      <c r="AN36" s="132" t="str">
        <f t="shared" si="9"/>
        <v/>
      </c>
      <c r="AO36" s="132"/>
      <c r="AP36" s="132"/>
      <c r="AQ36" s="146"/>
      <c r="AR36" s="147"/>
      <c r="AS36" s="148"/>
      <c r="AT36" s="149"/>
      <c r="AU36" s="150"/>
      <c r="AV36" s="151"/>
      <c r="AW36" s="132" t="str">
        <f t="shared" si="21"/>
        <v/>
      </c>
      <c r="AX36" s="132"/>
      <c r="AY36" s="132"/>
      <c r="AZ36" s="132" t="str">
        <f t="shared" si="22"/>
        <v/>
      </c>
      <c r="BA36" s="132"/>
      <c r="BB36" s="132"/>
      <c r="BC36" s="132"/>
      <c r="BD36" s="132"/>
      <c r="BE36" s="132"/>
      <c r="BF36" s="132"/>
    </row>
    <row r="37" spans="2:58" ht="25.5" customHeight="1" x14ac:dyDescent="0.2">
      <c r="B37" s="6"/>
      <c r="C37" s="6"/>
      <c r="D37" s="133"/>
      <c r="E37" s="133"/>
      <c r="F37" s="133"/>
      <c r="G37" s="133"/>
      <c r="H37" s="133"/>
      <c r="I37" s="133"/>
      <c r="J37" s="140"/>
      <c r="K37" s="141"/>
      <c r="L37" s="142"/>
      <c r="M37" s="133"/>
      <c r="N37" s="140"/>
      <c r="O37" s="141"/>
      <c r="P37" s="142"/>
      <c r="Q37" s="118" t="str">
        <f t="shared" si="7"/>
        <v/>
      </c>
      <c r="R37" s="119"/>
      <c r="S37" s="120"/>
      <c r="T37" s="133"/>
      <c r="U37" s="140"/>
      <c r="V37" s="141"/>
      <c r="W37" s="142"/>
      <c r="X37" s="133"/>
      <c r="Y37" s="140"/>
      <c r="Z37" s="141"/>
      <c r="AA37" s="142"/>
      <c r="AB37" s="133" t="str">
        <f t="shared" si="20"/>
        <v/>
      </c>
      <c r="AC37" s="133"/>
      <c r="AD37" s="133"/>
      <c r="AE37" s="132" t="str">
        <f t="shared" si="8"/>
        <v/>
      </c>
      <c r="AF37" s="119"/>
      <c r="AG37" s="120"/>
      <c r="AH37" s="139" t="str">
        <f t="shared" si="2"/>
        <v/>
      </c>
      <c r="AI37" s="139"/>
      <c r="AJ37" s="132" t="str">
        <f t="shared" si="3"/>
        <v/>
      </c>
      <c r="AK37" s="132"/>
      <c r="AL37" s="132"/>
      <c r="AM37" s="132"/>
      <c r="AN37" s="132" t="str">
        <f t="shared" si="9"/>
        <v/>
      </c>
      <c r="AO37" s="132"/>
      <c r="AP37" s="132"/>
      <c r="AQ37" s="146"/>
      <c r="AR37" s="147"/>
      <c r="AS37" s="148"/>
      <c r="AT37" s="149"/>
      <c r="AU37" s="150"/>
      <c r="AV37" s="151"/>
      <c r="AW37" s="132" t="str">
        <f t="shared" si="21"/>
        <v/>
      </c>
      <c r="AX37" s="132"/>
      <c r="AY37" s="132"/>
      <c r="AZ37" s="132" t="str">
        <f t="shared" si="22"/>
        <v/>
      </c>
      <c r="BA37" s="132"/>
      <c r="BB37" s="132"/>
      <c r="BC37" s="132"/>
      <c r="BD37" s="132"/>
      <c r="BE37" s="132"/>
      <c r="BF37" s="132"/>
    </row>
    <row r="38" spans="2:58" ht="25.5" customHeight="1" x14ac:dyDescent="0.2">
      <c r="B38" s="6"/>
      <c r="C38" s="6"/>
      <c r="D38" s="133"/>
      <c r="E38" s="133"/>
      <c r="F38" s="133"/>
      <c r="G38" s="133"/>
      <c r="H38" s="133"/>
      <c r="I38" s="133"/>
      <c r="J38" s="140"/>
      <c r="K38" s="141"/>
      <c r="L38" s="142"/>
      <c r="M38" s="133"/>
      <c r="N38" s="140"/>
      <c r="O38" s="141"/>
      <c r="P38" s="142"/>
      <c r="Q38" s="118" t="str">
        <f t="shared" si="7"/>
        <v/>
      </c>
      <c r="R38" s="119"/>
      <c r="S38" s="120"/>
      <c r="T38" s="133"/>
      <c r="U38" s="140"/>
      <c r="V38" s="141"/>
      <c r="W38" s="142"/>
      <c r="X38" s="133"/>
      <c r="Y38" s="140"/>
      <c r="Z38" s="141"/>
      <c r="AA38" s="142"/>
      <c r="AB38" s="133" t="str">
        <f t="shared" si="20"/>
        <v/>
      </c>
      <c r="AC38" s="133"/>
      <c r="AD38" s="133"/>
      <c r="AE38" s="132" t="str">
        <f t="shared" si="8"/>
        <v/>
      </c>
      <c r="AF38" s="119"/>
      <c r="AG38" s="120"/>
      <c r="AH38" s="139" t="str">
        <f t="shared" si="2"/>
        <v/>
      </c>
      <c r="AI38" s="139"/>
      <c r="AJ38" s="132" t="str">
        <f t="shared" si="3"/>
        <v/>
      </c>
      <c r="AK38" s="132"/>
      <c r="AL38" s="132"/>
      <c r="AM38" s="132"/>
      <c r="AN38" s="132" t="str">
        <f t="shared" si="9"/>
        <v/>
      </c>
      <c r="AO38" s="132"/>
      <c r="AP38" s="132"/>
      <c r="AQ38" s="146"/>
      <c r="AR38" s="147"/>
      <c r="AS38" s="148"/>
      <c r="AT38" s="149"/>
      <c r="AU38" s="150"/>
      <c r="AV38" s="151"/>
      <c r="AW38" s="132" t="str">
        <f t="shared" si="21"/>
        <v/>
      </c>
      <c r="AX38" s="132"/>
      <c r="AY38" s="132"/>
      <c r="AZ38" s="132" t="str">
        <f t="shared" si="22"/>
        <v/>
      </c>
      <c r="BA38" s="132"/>
      <c r="BB38" s="132"/>
      <c r="BC38" s="132"/>
      <c r="BD38" s="132"/>
      <c r="BE38" s="132"/>
      <c r="BF38" s="132"/>
    </row>
    <row r="39" spans="2:58" ht="25.5" customHeight="1" x14ac:dyDescent="0.2">
      <c r="B39" s="6"/>
      <c r="C39" s="6"/>
      <c r="D39" s="133"/>
      <c r="E39" s="133"/>
      <c r="F39" s="133"/>
      <c r="G39" s="133"/>
      <c r="H39" s="133"/>
      <c r="I39" s="133"/>
      <c r="J39" s="140"/>
      <c r="K39" s="141"/>
      <c r="L39" s="142"/>
      <c r="M39" s="133"/>
      <c r="N39" s="140"/>
      <c r="O39" s="141"/>
      <c r="P39" s="142"/>
      <c r="Q39" s="118" t="str">
        <f t="shared" si="7"/>
        <v/>
      </c>
      <c r="R39" s="119"/>
      <c r="S39" s="120"/>
      <c r="T39" s="133"/>
      <c r="U39" s="140"/>
      <c r="V39" s="141"/>
      <c r="W39" s="142"/>
      <c r="X39" s="133"/>
      <c r="Y39" s="140"/>
      <c r="Z39" s="141"/>
      <c r="AA39" s="142"/>
      <c r="AB39" s="133" t="str">
        <f t="shared" si="20"/>
        <v/>
      </c>
      <c r="AC39" s="133"/>
      <c r="AD39" s="133"/>
      <c r="AE39" s="132" t="str">
        <f t="shared" si="8"/>
        <v/>
      </c>
      <c r="AF39" s="119"/>
      <c r="AG39" s="120"/>
      <c r="AH39" s="139" t="str">
        <f t="shared" si="2"/>
        <v/>
      </c>
      <c r="AI39" s="139"/>
      <c r="AJ39" s="132" t="str">
        <f t="shared" si="3"/>
        <v/>
      </c>
      <c r="AK39" s="132"/>
      <c r="AL39" s="132"/>
      <c r="AM39" s="132"/>
      <c r="AN39" s="132" t="str">
        <f t="shared" si="9"/>
        <v/>
      </c>
      <c r="AO39" s="132"/>
      <c r="AP39" s="132"/>
      <c r="AQ39" s="146"/>
      <c r="AR39" s="147"/>
      <c r="AS39" s="148"/>
      <c r="AT39" s="149"/>
      <c r="AU39" s="150"/>
      <c r="AV39" s="151"/>
      <c r="AW39" s="132" t="str">
        <f t="shared" si="21"/>
        <v/>
      </c>
      <c r="AX39" s="132"/>
      <c r="AY39" s="132"/>
      <c r="AZ39" s="132" t="str">
        <f t="shared" si="22"/>
        <v/>
      </c>
      <c r="BA39" s="132"/>
      <c r="BB39" s="132"/>
      <c r="BC39" s="132"/>
      <c r="BD39" s="132"/>
      <c r="BE39" s="132"/>
      <c r="BF39" s="132"/>
    </row>
    <row r="40" spans="2:58" ht="25.5" customHeight="1" x14ac:dyDescent="0.2">
      <c r="B40" s="6"/>
      <c r="C40" s="6"/>
      <c r="D40" s="133"/>
      <c r="E40" s="133"/>
      <c r="F40" s="133"/>
      <c r="G40" s="133"/>
      <c r="H40" s="133"/>
      <c r="I40" s="133"/>
      <c r="J40" s="140"/>
      <c r="K40" s="141"/>
      <c r="L40" s="142"/>
      <c r="M40" s="133"/>
      <c r="N40" s="140"/>
      <c r="O40" s="141"/>
      <c r="P40" s="142"/>
      <c r="Q40" s="118" t="str">
        <f t="shared" si="7"/>
        <v/>
      </c>
      <c r="R40" s="119"/>
      <c r="S40" s="120"/>
      <c r="T40" s="133"/>
      <c r="U40" s="140"/>
      <c r="V40" s="141"/>
      <c r="W40" s="142"/>
      <c r="X40" s="133"/>
      <c r="Y40" s="140"/>
      <c r="Z40" s="141"/>
      <c r="AA40" s="142"/>
      <c r="AB40" s="133" t="str">
        <f t="shared" si="20"/>
        <v/>
      </c>
      <c r="AC40" s="133"/>
      <c r="AD40" s="133"/>
      <c r="AE40" s="132" t="str">
        <f t="shared" si="8"/>
        <v/>
      </c>
      <c r="AF40" s="119"/>
      <c r="AG40" s="120"/>
      <c r="AH40" s="139" t="str">
        <f t="shared" si="2"/>
        <v/>
      </c>
      <c r="AI40" s="139"/>
      <c r="AJ40" s="132" t="str">
        <f t="shared" si="3"/>
        <v/>
      </c>
      <c r="AK40" s="132"/>
      <c r="AL40" s="132"/>
      <c r="AM40" s="132"/>
      <c r="AN40" s="132" t="str">
        <f t="shared" si="9"/>
        <v/>
      </c>
      <c r="AO40" s="132"/>
      <c r="AP40" s="132"/>
      <c r="AQ40" s="146"/>
      <c r="AR40" s="147"/>
      <c r="AS40" s="148"/>
      <c r="AT40" s="149"/>
      <c r="AU40" s="150"/>
      <c r="AV40" s="151"/>
      <c r="AW40" s="132" t="str">
        <f t="shared" si="21"/>
        <v/>
      </c>
      <c r="AX40" s="132"/>
      <c r="AY40" s="132"/>
      <c r="AZ40" s="132" t="str">
        <f t="shared" si="22"/>
        <v/>
      </c>
      <c r="BA40" s="132"/>
      <c r="BB40" s="132"/>
      <c r="BC40" s="132"/>
      <c r="BD40" s="132"/>
      <c r="BE40" s="132"/>
      <c r="BF40" s="132"/>
    </row>
    <row r="41" spans="2:58" ht="25.5" customHeight="1" x14ac:dyDescent="0.2">
      <c r="B41" s="6"/>
      <c r="C41" s="6"/>
      <c r="D41" s="133"/>
      <c r="E41" s="133"/>
      <c r="F41" s="133"/>
      <c r="G41" s="133"/>
      <c r="H41" s="133"/>
      <c r="I41" s="133"/>
      <c r="J41" s="140"/>
      <c r="K41" s="141"/>
      <c r="L41" s="142"/>
      <c r="M41" s="133"/>
      <c r="N41" s="140"/>
      <c r="O41" s="141"/>
      <c r="P41" s="142"/>
      <c r="Q41" s="118" t="str">
        <f t="shared" si="7"/>
        <v/>
      </c>
      <c r="R41" s="119"/>
      <c r="S41" s="120"/>
      <c r="T41" s="133"/>
      <c r="U41" s="140"/>
      <c r="V41" s="141"/>
      <c r="W41" s="142"/>
      <c r="X41" s="133"/>
      <c r="Y41" s="140"/>
      <c r="Z41" s="141"/>
      <c r="AA41" s="142"/>
      <c r="AB41" s="133" t="str">
        <f t="shared" si="20"/>
        <v/>
      </c>
      <c r="AC41" s="133"/>
      <c r="AD41" s="133"/>
      <c r="AE41" s="132" t="str">
        <f t="shared" si="8"/>
        <v/>
      </c>
      <c r="AF41" s="119"/>
      <c r="AG41" s="120"/>
      <c r="AH41" s="139" t="str">
        <f t="shared" si="2"/>
        <v/>
      </c>
      <c r="AI41" s="139"/>
      <c r="AJ41" s="132" t="str">
        <f t="shared" si="3"/>
        <v/>
      </c>
      <c r="AK41" s="132"/>
      <c r="AL41" s="132"/>
      <c r="AM41" s="132"/>
      <c r="AN41" s="132" t="str">
        <f t="shared" si="9"/>
        <v/>
      </c>
      <c r="AO41" s="132"/>
      <c r="AP41" s="132"/>
      <c r="AQ41" s="146"/>
      <c r="AR41" s="147"/>
      <c r="AS41" s="148"/>
      <c r="AT41" s="149"/>
      <c r="AU41" s="150"/>
      <c r="AV41" s="151"/>
      <c r="AW41" s="132" t="str">
        <f t="shared" si="21"/>
        <v/>
      </c>
      <c r="AX41" s="132"/>
      <c r="AY41" s="132"/>
      <c r="AZ41" s="132" t="str">
        <f t="shared" si="22"/>
        <v/>
      </c>
      <c r="BA41" s="132"/>
      <c r="BB41" s="132"/>
      <c r="BC41" s="132"/>
      <c r="BD41" s="132"/>
      <c r="BE41" s="132"/>
      <c r="BF41" s="132"/>
    </row>
    <row r="42" spans="2:58" ht="25.5" customHeight="1" x14ac:dyDescent="0.2">
      <c r="B42" s="6"/>
      <c r="C42" s="6"/>
      <c r="D42" s="133"/>
      <c r="E42" s="133"/>
      <c r="F42" s="133"/>
      <c r="G42" s="133"/>
      <c r="H42" s="133"/>
      <c r="I42" s="133"/>
      <c r="J42" s="140"/>
      <c r="K42" s="141"/>
      <c r="L42" s="142"/>
      <c r="M42" s="133"/>
      <c r="N42" s="140"/>
      <c r="O42" s="141"/>
      <c r="P42" s="142"/>
      <c r="Q42" s="118" t="str">
        <f t="shared" si="7"/>
        <v/>
      </c>
      <c r="R42" s="119"/>
      <c r="S42" s="120"/>
      <c r="T42" s="133"/>
      <c r="U42" s="140"/>
      <c r="V42" s="141"/>
      <c r="W42" s="142"/>
      <c r="X42" s="133"/>
      <c r="Y42" s="140"/>
      <c r="Z42" s="141"/>
      <c r="AA42" s="142"/>
      <c r="AB42" s="133" t="str">
        <f t="shared" si="20"/>
        <v/>
      </c>
      <c r="AC42" s="133"/>
      <c r="AD42" s="133"/>
      <c r="AE42" s="132" t="str">
        <f t="shared" si="8"/>
        <v/>
      </c>
      <c r="AF42" s="119"/>
      <c r="AG42" s="120"/>
      <c r="AH42" s="139" t="str">
        <f t="shared" si="2"/>
        <v/>
      </c>
      <c r="AI42" s="139"/>
      <c r="AJ42" s="132" t="str">
        <f t="shared" si="3"/>
        <v/>
      </c>
      <c r="AK42" s="132"/>
      <c r="AL42" s="132"/>
      <c r="AM42" s="132"/>
      <c r="AN42" s="132" t="str">
        <f t="shared" si="9"/>
        <v/>
      </c>
      <c r="AO42" s="132"/>
      <c r="AP42" s="132"/>
      <c r="AQ42" s="146"/>
      <c r="AR42" s="147"/>
      <c r="AS42" s="148"/>
      <c r="AT42" s="149"/>
      <c r="AU42" s="150"/>
      <c r="AV42" s="151"/>
      <c r="AW42" s="132" t="str">
        <f t="shared" si="21"/>
        <v/>
      </c>
      <c r="AX42" s="132"/>
      <c r="AY42" s="132"/>
      <c r="AZ42" s="132" t="str">
        <f t="shared" si="22"/>
        <v/>
      </c>
      <c r="BA42" s="132"/>
      <c r="BB42" s="132"/>
      <c r="BC42" s="132"/>
      <c r="BD42" s="132"/>
      <c r="BE42" s="132"/>
      <c r="BF42" s="132"/>
    </row>
    <row r="43" spans="2:58" ht="25.5" customHeight="1" thickBot="1" x14ac:dyDescent="0.25">
      <c r="B43" s="54"/>
      <c r="C43" s="54"/>
      <c r="D43" s="130"/>
      <c r="E43" s="130"/>
      <c r="F43" s="130"/>
      <c r="G43" s="130"/>
      <c r="H43" s="130"/>
      <c r="I43" s="130"/>
      <c r="J43" s="131"/>
      <c r="K43" s="134"/>
      <c r="L43" s="135"/>
      <c r="M43" s="130"/>
      <c r="N43" s="131"/>
      <c r="O43" s="145"/>
      <c r="P43" s="130"/>
      <c r="Q43" s="143" t="str">
        <f t="shared" si="7"/>
        <v/>
      </c>
      <c r="R43" s="137"/>
      <c r="S43" s="138"/>
      <c r="T43" s="130"/>
      <c r="U43" s="131"/>
      <c r="V43" s="134"/>
      <c r="W43" s="135"/>
      <c r="X43" s="130"/>
      <c r="Y43" s="131"/>
      <c r="Z43" s="134"/>
      <c r="AA43" s="135"/>
      <c r="AB43" s="130" t="str">
        <f t="shared" si="20"/>
        <v/>
      </c>
      <c r="AC43" s="130"/>
      <c r="AD43" s="130"/>
      <c r="AE43" s="136" t="str">
        <f t="shared" si="8"/>
        <v/>
      </c>
      <c r="AF43" s="137"/>
      <c r="AG43" s="138"/>
      <c r="AH43" s="130" t="str">
        <f t="shared" si="2"/>
        <v/>
      </c>
      <c r="AI43" s="130"/>
      <c r="AJ43" s="143" t="str">
        <f t="shared" si="3"/>
        <v/>
      </c>
      <c r="AK43" s="137"/>
      <c r="AL43" s="137"/>
      <c r="AM43" s="138"/>
      <c r="AN43" s="136" t="str">
        <f t="shared" si="9"/>
        <v/>
      </c>
      <c r="AO43" s="136"/>
      <c r="AP43" s="136"/>
      <c r="AQ43" s="146"/>
      <c r="AR43" s="147"/>
      <c r="AS43" s="148"/>
      <c r="AT43" s="149"/>
      <c r="AU43" s="150"/>
      <c r="AV43" s="151"/>
      <c r="AW43" s="136" t="str">
        <f t="shared" si="21"/>
        <v/>
      </c>
      <c r="AX43" s="136"/>
      <c r="AY43" s="136"/>
      <c r="AZ43" s="136" t="str">
        <f t="shared" si="22"/>
        <v/>
      </c>
      <c r="BA43" s="136"/>
      <c r="BB43" s="136"/>
      <c r="BC43" s="136"/>
      <c r="BD43" s="136"/>
      <c r="BE43" s="136"/>
      <c r="BF43" s="136"/>
    </row>
    <row r="44" spans="2:58" ht="25.5" customHeight="1" thickTop="1" x14ac:dyDescent="0.2">
      <c r="B44" s="121" t="s">
        <v>21</v>
      </c>
      <c r="C44" s="122"/>
      <c r="D44" s="122"/>
      <c r="E44" s="122"/>
      <c r="F44" s="122"/>
      <c r="G44" s="122"/>
      <c r="H44" s="123"/>
      <c r="I44" s="124"/>
      <c r="J44" s="128"/>
      <c r="K44" s="129"/>
      <c r="L44" s="124"/>
      <c r="M44" s="124"/>
      <c r="N44" s="128"/>
      <c r="O44" s="129"/>
      <c r="P44" s="124"/>
      <c r="Q44" s="124" t="str">
        <f t="shared" si="7"/>
        <v/>
      </c>
      <c r="R44" s="124"/>
      <c r="S44" s="124"/>
      <c r="T44" s="124"/>
      <c r="U44" s="128"/>
      <c r="V44" s="129"/>
      <c r="W44" s="124"/>
      <c r="X44" s="124"/>
      <c r="Y44" s="128"/>
      <c r="Z44" s="129"/>
      <c r="AA44" s="124"/>
      <c r="AB44" s="124"/>
      <c r="AC44" s="124"/>
      <c r="AD44" s="124"/>
      <c r="AE44" s="144">
        <f>SUM(AE14:AG43)</f>
        <v>16.5</v>
      </c>
      <c r="AF44" s="126"/>
      <c r="AG44" s="127"/>
      <c r="AH44" s="124"/>
      <c r="AI44" s="124"/>
      <c r="AJ44" s="124"/>
      <c r="AK44" s="124"/>
      <c r="AL44" s="124"/>
      <c r="AM44" s="124"/>
      <c r="AN44" s="125">
        <f>SUM(AN14:AP43)</f>
        <v>29150</v>
      </c>
      <c r="AO44" s="126"/>
      <c r="AP44" s="127"/>
      <c r="AQ44" s="125">
        <f>SUM(AQ14:AS43)</f>
        <v>2200</v>
      </c>
      <c r="AR44" s="126"/>
      <c r="AS44" s="127"/>
      <c r="AT44" s="125">
        <f>SUM(AT14:AV43)</f>
        <v>31350</v>
      </c>
      <c r="AU44" s="126"/>
      <c r="AV44" s="127"/>
      <c r="AW44" s="125">
        <f>SUM(AW14:AY43)</f>
        <v>3135</v>
      </c>
      <c r="AX44" s="126"/>
      <c r="AY44" s="127"/>
      <c r="AZ44" s="125">
        <f>SUM(AZ14:BB43)</f>
        <v>28215</v>
      </c>
      <c r="BA44" s="126"/>
      <c r="BB44" s="127"/>
      <c r="BC44" s="124"/>
      <c r="BD44" s="124"/>
      <c r="BE44" s="124"/>
      <c r="BF44" s="124"/>
    </row>
    <row r="45" spans="2:58" ht="20.25" customHeight="1" x14ac:dyDescent="0.2">
      <c r="AE45" s="14" t="str">
        <f>IF(AE44&lt;=H7,"","※支給時間オーパー！")</f>
        <v>※支給時間オーパー！</v>
      </c>
      <c r="AW45" s="14" t="str">
        <f>IF(AW44&lt;=AA7,"","※上限月額オーパー！")</f>
        <v/>
      </c>
      <c r="BF45" s="4"/>
    </row>
    <row r="47" spans="2:58" x14ac:dyDescent="0.2">
      <c r="AW47" s="178"/>
      <c r="AX47" s="178"/>
      <c r="AY47" s="178"/>
    </row>
  </sheetData>
  <mergeCells count="734">
    <mergeCell ref="AT43:AV43"/>
    <mergeCell ref="AQ44:AS44"/>
    <mergeCell ref="AT44:AV44"/>
    <mergeCell ref="AN7:AZ7"/>
    <mergeCell ref="AQ43:AS43"/>
    <mergeCell ref="AT14:AV14"/>
    <mergeCell ref="AT15:AV15"/>
    <mergeCell ref="AT16:AV16"/>
    <mergeCell ref="AT17:AV17"/>
    <mergeCell ref="AT18:AV18"/>
    <mergeCell ref="AT19:AV19"/>
    <mergeCell ref="AT20:AV20"/>
    <mergeCell ref="AT21:AV21"/>
    <mergeCell ref="AT22:AV22"/>
    <mergeCell ref="AT23:AV23"/>
    <mergeCell ref="AT24:AV24"/>
    <mergeCell ref="AT25:AV25"/>
    <mergeCell ref="AT26:AV26"/>
    <mergeCell ref="AT27:AV27"/>
    <mergeCell ref="AT28:AV28"/>
    <mergeCell ref="AT29:AV29"/>
    <mergeCell ref="AT30:AV30"/>
    <mergeCell ref="AT31:AV31"/>
    <mergeCell ref="AT32:AV32"/>
    <mergeCell ref="AH24:AI24"/>
    <mergeCell ref="AJ24:AM24"/>
    <mergeCell ref="AN24:AP24"/>
    <mergeCell ref="AT33:AV33"/>
    <mergeCell ref="AT34:AV34"/>
    <mergeCell ref="AT35:AV35"/>
    <mergeCell ref="AT36:AV36"/>
    <mergeCell ref="AQ23:AS23"/>
    <mergeCell ref="AQ24:AS24"/>
    <mergeCell ref="AQ25:AS25"/>
    <mergeCell ref="AQ26:AS26"/>
    <mergeCell ref="AQ27:AS27"/>
    <mergeCell ref="AQ28:AS28"/>
    <mergeCell ref="AQ29:AS29"/>
    <mergeCell ref="AQ30:AS30"/>
    <mergeCell ref="AQ31:AS31"/>
    <mergeCell ref="T24:U24"/>
    <mergeCell ref="V24:W24"/>
    <mergeCell ref="X24:Y24"/>
    <mergeCell ref="Z24:AA24"/>
    <mergeCell ref="AB24:AD24"/>
    <mergeCell ref="AE24:AG24"/>
    <mergeCell ref="D24:H24"/>
    <mergeCell ref="I24:J24"/>
    <mergeCell ref="K24:L24"/>
    <mergeCell ref="M24:N24"/>
    <mergeCell ref="O24:P24"/>
    <mergeCell ref="Q24:S24"/>
    <mergeCell ref="AQ5:AQ6"/>
    <mergeCell ref="AZ5:AZ6"/>
    <mergeCell ref="AY5:AY6"/>
    <mergeCell ref="AP5:AP6"/>
    <mergeCell ref="AV5:AV6"/>
    <mergeCell ref="D23:H23"/>
    <mergeCell ref="I23:J23"/>
    <mergeCell ref="K23:L23"/>
    <mergeCell ref="M23:N23"/>
    <mergeCell ref="O23:P23"/>
    <mergeCell ref="Q23:S23"/>
    <mergeCell ref="T23:U23"/>
    <mergeCell ref="F9:H9"/>
    <mergeCell ref="I9:M9"/>
    <mergeCell ref="F8:M8"/>
    <mergeCell ref="N8:U8"/>
    <mergeCell ref="V8:AC8"/>
    <mergeCell ref="AD8:AL8"/>
    <mergeCell ref="AM8:AY8"/>
    <mergeCell ref="AZ8:BF8"/>
    <mergeCell ref="N9:P9"/>
    <mergeCell ref="BE14:BF14"/>
    <mergeCell ref="AQ11:AS13"/>
    <mergeCell ref="AT11:AV13"/>
    <mergeCell ref="BE24:BF24"/>
    <mergeCell ref="AW24:AY24"/>
    <mergeCell ref="AZ24:BB24"/>
    <mergeCell ref="BC24:BD24"/>
    <mergeCell ref="B7:E7"/>
    <mergeCell ref="F7:G7"/>
    <mergeCell ref="O4:O6"/>
    <mergeCell ref="G4:G6"/>
    <mergeCell ref="AR5:AR6"/>
    <mergeCell ref="AS5:AS6"/>
    <mergeCell ref="AT5:AT6"/>
    <mergeCell ref="AU5:AU6"/>
    <mergeCell ref="AN5:AN6"/>
    <mergeCell ref="AO5:AO6"/>
    <mergeCell ref="H7:J7"/>
    <mergeCell ref="K7:M7"/>
    <mergeCell ref="B4:E6"/>
    <mergeCell ref="F4:F6"/>
    <mergeCell ref="J4:J6"/>
    <mergeCell ref="K4:K6"/>
    <mergeCell ref="L4:L6"/>
    <mergeCell ref="M4:M6"/>
    <mergeCell ref="AH4:AM7"/>
    <mergeCell ref="AF7:AG7"/>
    <mergeCell ref="B11:B13"/>
    <mergeCell ref="C11:C13"/>
    <mergeCell ref="D11:H13"/>
    <mergeCell ref="M12:P13"/>
    <mergeCell ref="T12:W13"/>
    <mergeCell ref="T11:AA11"/>
    <mergeCell ref="Q12:S13"/>
    <mergeCell ref="M14:N14"/>
    <mergeCell ref="O14:P14"/>
    <mergeCell ref="Q14:S14"/>
    <mergeCell ref="T14:U14"/>
    <mergeCell ref="X14:Y14"/>
    <mergeCell ref="X12:AA13"/>
    <mergeCell ref="D14:H14"/>
    <mergeCell ref="I14:J14"/>
    <mergeCell ref="I12:L13"/>
    <mergeCell ref="K14:L14"/>
    <mergeCell ref="Q9:U9"/>
    <mergeCell ref="V9:X9"/>
    <mergeCell ref="AZ14:BB14"/>
    <mergeCell ref="AE14:AG14"/>
    <mergeCell ref="AB14:AD14"/>
    <mergeCell ref="AH14:AI14"/>
    <mergeCell ref="AJ14:AM14"/>
    <mergeCell ref="D3:E3"/>
    <mergeCell ref="F3:G3"/>
    <mergeCell ref="H3:I3"/>
    <mergeCell ref="M3:BF3"/>
    <mergeCell ref="H4:H6"/>
    <mergeCell ref="I4:I6"/>
    <mergeCell ref="N4:N6"/>
    <mergeCell ref="N7:P7"/>
    <mergeCell ref="P4:W6"/>
    <mergeCell ref="AA7:AE7"/>
    <mergeCell ref="AW5:AW6"/>
    <mergeCell ref="AX5:AX6"/>
    <mergeCell ref="AN4:BF4"/>
    <mergeCell ref="X4:AG5"/>
    <mergeCell ref="X6:AG6"/>
    <mergeCell ref="AO9:AY9"/>
    <mergeCell ref="AZ9:BF9"/>
    <mergeCell ref="BC14:BD14"/>
    <mergeCell ref="AN14:AP14"/>
    <mergeCell ref="AW14:AY14"/>
    <mergeCell ref="V14:W14"/>
    <mergeCell ref="I11:S11"/>
    <mergeCell ref="Z14:AA14"/>
    <mergeCell ref="AE11:AG13"/>
    <mergeCell ref="AH12:AI13"/>
    <mergeCell ref="AJ12:AM13"/>
    <mergeCell ref="AH11:AM11"/>
    <mergeCell ref="AQ14:AS14"/>
    <mergeCell ref="BE11:BF13"/>
    <mergeCell ref="AW11:AY13"/>
    <mergeCell ref="AZ11:BB13"/>
    <mergeCell ref="BC11:BD13"/>
    <mergeCell ref="AN11:AP13"/>
    <mergeCell ref="AB11:AD13"/>
    <mergeCell ref="Y9:AC9"/>
    <mergeCell ref="AD9:AF9"/>
    <mergeCell ref="AG9:AL9"/>
    <mergeCell ref="AM9:AN9"/>
    <mergeCell ref="D16:H16"/>
    <mergeCell ref="AE16:AG16"/>
    <mergeCell ref="AH17:AI17"/>
    <mergeCell ref="AZ17:BB17"/>
    <mergeCell ref="X15:Y15"/>
    <mergeCell ref="Z15:AA15"/>
    <mergeCell ref="AE15:AG15"/>
    <mergeCell ref="AH15:AI15"/>
    <mergeCell ref="V15:W15"/>
    <mergeCell ref="Q17:S17"/>
    <mergeCell ref="T17:U17"/>
    <mergeCell ref="V17:W17"/>
    <mergeCell ref="D15:H15"/>
    <mergeCell ref="I15:J15"/>
    <mergeCell ref="K15:L15"/>
    <mergeCell ref="M15:N15"/>
    <mergeCell ref="O15:P15"/>
    <mergeCell ref="Q15:S15"/>
    <mergeCell ref="T15:U15"/>
    <mergeCell ref="AQ15:AS15"/>
    <mergeCell ref="AQ16:AS16"/>
    <mergeCell ref="AQ17:AS17"/>
    <mergeCell ref="BE15:BF15"/>
    <mergeCell ref="I16:J16"/>
    <mergeCell ref="K16:L16"/>
    <mergeCell ref="M16:N16"/>
    <mergeCell ref="O16:P16"/>
    <mergeCell ref="Q16:S16"/>
    <mergeCell ref="T16:U16"/>
    <mergeCell ref="V16:W16"/>
    <mergeCell ref="AJ15:AM15"/>
    <mergeCell ref="AB15:AD15"/>
    <mergeCell ref="AB16:AD16"/>
    <mergeCell ref="AZ15:BB15"/>
    <mergeCell ref="BC15:BD15"/>
    <mergeCell ref="AN15:AP15"/>
    <mergeCell ref="AW15:AY15"/>
    <mergeCell ref="AZ16:BB16"/>
    <mergeCell ref="BC16:BD16"/>
    <mergeCell ref="BE16:BF16"/>
    <mergeCell ref="AN16:AP16"/>
    <mergeCell ref="AH16:AI16"/>
    <mergeCell ref="AJ16:AM16"/>
    <mergeCell ref="AW16:AY16"/>
    <mergeCell ref="X16:Y16"/>
    <mergeCell ref="Z16:AA16"/>
    <mergeCell ref="BC17:BD17"/>
    <mergeCell ref="BE17:BF17"/>
    <mergeCell ref="D17:H17"/>
    <mergeCell ref="AN17:AP17"/>
    <mergeCell ref="AW17:AY17"/>
    <mergeCell ref="X17:Y17"/>
    <mergeCell ref="Z17:AA17"/>
    <mergeCell ref="AE17:AG17"/>
    <mergeCell ref="O17:P17"/>
    <mergeCell ref="I17:J17"/>
    <mergeCell ref="K17:L17"/>
    <mergeCell ref="M17:N17"/>
    <mergeCell ref="AJ17:AM17"/>
    <mergeCell ref="AB17:AD17"/>
    <mergeCell ref="D18:H18"/>
    <mergeCell ref="I18:J18"/>
    <mergeCell ref="K18:L18"/>
    <mergeCell ref="M18:N18"/>
    <mergeCell ref="O18:P18"/>
    <mergeCell ref="Q18:S18"/>
    <mergeCell ref="T18:U18"/>
    <mergeCell ref="AN18:AP18"/>
    <mergeCell ref="AH18:AI18"/>
    <mergeCell ref="AJ18:AM18"/>
    <mergeCell ref="AW18:AY18"/>
    <mergeCell ref="V18:W18"/>
    <mergeCell ref="X18:Y18"/>
    <mergeCell ref="Z18:AA18"/>
    <mergeCell ref="AE18:AG18"/>
    <mergeCell ref="AB18:AD18"/>
    <mergeCell ref="AZ18:BB18"/>
    <mergeCell ref="BC18:BD18"/>
    <mergeCell ref="BE18:BF18"/>
    <mergeCell ref="AQ18:AS18"/>
    <mergeCell ref="D19:H19"/>
    <mergeCell ref="I19:J19"/>
    <mergeCell ref="K19:L19"/>
    <mergeCell ref="M19:N19"/>
    <mergeCell ref="O19:P19"/>
    <mergeCell ref="Q19:S19"/>
    <mergeCell ref="T19:U19"/>
    <mergeCell ref="AB19:AD19"/>
    <mergeCell ref="AN19:AP19"/>
    <mergeCell ref="V19:W19"/>
    <mergeCell ref="X19:Y19"/>
    <mergeCell ref="Z19:AA19"/>
    <mergeCell ref="AE19:AG19"/>
    <mergeCell ref="AW19:AY19"/>
    <mergeCell ref="AZ19:BB19"/>
    <mergeCell ref="BC19:BD19"/>
    <mergeCell ref="BE19:BF19"/>
    <mergeCell ref="AH19:AI19"/>
    <mergeCell ref="AJ19:AM19"/>
    <mergeCell ref="O20:P20"/>
    <mergeCell ref="Q20:S20"/>
    <mergeCell ref="T20:U20"/>
    <mergeCell ref="V20:W20"/>
    <mergeCell ref="AZ20:BB20"/>
    <mergeCell ref="BC20:BD20"/>
    <mergeCell ref="BE20:BF20"/>
    <mergeCell ref="AQ20:AS20"/>
    <mergeCell ref="AQ19:AS19"/>
    <mergeCell ref="D20:H20"/>
    <mergeCell ref="I20:J20"/>
    <mergeCell ref="K20:L20"/>
    <mergeCell ref="M20:N20"/>
    <mergeCell ref="AN20:AP20"/>
    <mergeCell ref="AH20:AI20"/>
    <mergeCell ref="AJ20:AM20"/>
    <mergeCell ref="AW20:AY20"/>
    <mergeCell ref="X20:Y20"/>
    <mergeCell ref="Z20:AA20"/>
    <mergeCell ref="AE20:AG20"/>
    <mergeCell ref="AB20:AD20"/>
    <mergeCell ref="D21:H21"/>
    <mergeCell ref="I21:J21"/>
    <mergeCell ref="K21:L21"/>
    <mergeCell ref="M21:N21"/>
    <mergeCell ref="O21:P21"/>
    <mergeCell ref="Q21:S21"/>
    <mergeCell ref="T21:U21"/>
    <mergeCell ref="AB21:AD21"/>
    <mergeCell ref="AN21:AP21"/>
    <mergeCell ref="V21:W21"/>
    <mergeCell ref="X21:Y21"/>
    <mergeCell ref="Z21:AA21"/>
    <mergeCell ref="AE21:AG21"/>
    <mergeCell ref="AW21:AY21"/>
    <mergeCell ref="AZ21:BB21"/>
    <mergeCell ref="BC21:BD21"/>
    <mergeCell ref="BE21:BF21"/>
    <mergeCell ref="AH21:AI21"/>
    <mergeCell ref="AJ21:AM21"/>
    <mergeCell ref="O22:P22"/>
    <mergeCell ref="Q22:S22"/>
    <mergeCell ref="T22:U22"/>
    <mergeCell ref="V22:W22"/>
    <mergeCell ref="AZ22:BB22"/>
    <mergeCell ref="BC22:BD22"/>
    <mergeCell ref="BE22:BF22"/>
    <mergeCell ref="AQ21:AS21"/>
    <mergeCell ref="AQ22:AS22"/>
    <mergeCell ref="D22:H22"/>
    <mergeCell ref="I22:J22"/>
    <mergeCell ref="K22:L22"/>
    <mergeCell ref="M22:N22"/>
    <mergeCell ref="AN22:AP22"/>
    <mergeCell ref="AH22:AI22"/>
    <mergeCell ref="AJ22:AM22"/>
    <mergeCell ref="AW22:AY22"/>
    <mergeCell ref="X22:Y22"/>
    <mergeCell ref="Z22:AA22"/>
    <mergeCell ref="AE22:AG22"/>
    <mergeCell ref="AB22:AD22"/>
    <mergeCell ref="D25:H25"/>
    <mergeCell ref="I25:J25"/>
    <mergeCell ref="K25:L25"/>
    <mergeCell ref="M25:N25"/>
    <mergeCell ref="O25:P25"/>
    <mergeCell ref="Q25:S25"/>
    <mergeCell ref="T25:U25"/>
    <mergeCell ref="BE25:BF25"/>
    <mergeCell ref="AH25:AI25"/>
    <mergeCell ref="AJ25:AM25"/>
    <mergeCell ref="AB25:AD25"/>
    <mergeCell ref="AN25:AP25"/>
    <mergeCell ref="V25:W25"/>
    <mergeCell ref="X25:Y25"/>
    <mergeCell ref="Z25:AA25"/>
    <mergeCell ref="AE25:AG25"/>
    <mergeCell ref="O26:P26"/>
    <mergeCell ref="Q26:S26"/>
    <mergeCell ref="T26:U26"/>
    <mergeCell ref="V26:W26"/>
    <mergeCell ref="D26:H26"/>
    <mergeCell ref="I26:J26"/>
    <mergeCell ref="K26:L26"/>
    <mergeCell ref="M26:N26"/>
    <mergeCell ref="AJ26:AM26"/>
    <mergeCell ref="AW26:AY26"/>
    <mergeCell ref="X26:Y26"/>
    <mergeCell ref="Z26:AA26"/>
    <mergeCell ref="AE26:AG26"/>
    <mergeCell ref="AB26:AD26"/>
    <mergeCell ref="BE26:BF26"/>
    <mergeCell ref="V23:W23"/>
    <mergeCell ref="X23:Y23"/>
    <mergeCell ref="Z23:AA23"/>
    <mergeCell ref="AB23:AD23"/>
    <mergeCell ref="AE23:AG23"/>
    <mergeCell ref="AH23:AI23"/>
    <mergeCell ref="AJ23:AM23"/>
    <mergeCell ref="AN26:AP26"/>
    <mergeCell ref="AH26:AI26"/>
    <mergeCell ref="AN23:AP23"/>
    <mergeCell ref="AW23:AY23"/>
    <mergeCell ref="AZ23:BB23"/>
    <mergeCell ref="BC23:BD23"/>
    <mergeCell ref="AZ26:BB26"/>
    <mergeCell ref="BC26:BD26"/>
    <mergeCell ref="AW25:AY25"/>
    <mergeCell ref="AZ25:BB25"/>
    <mergeCell ref="BC25:BD25"/>
    <mergeCell ref="BE23:BF23"/>
    <mergeCell ref="AW47:AY47"/>
    <mergeCell ref="D27:H27"/>
    <mergeCell ref="I27:J27"/>
    <mergeCell ref="K27:L27"/>
    <mergeCell ref="M27:N27"/>
    <mergeCell ref="O27:P27"/>
    <mergeCell ref="Q27:S27"/>
    <mergeCell ref="T27:U27"/>
    <mergeCell ref="V27:W27"/>
    <mergeCell ref="AJ27:AM27"/>
    <mergeCell ref="AB27:AD27"/>
    <mergeCell ref="AN27:AP27"/>
    <mergeCell ref="AW27:AY27"/>
    <mergeCell ref="X27:Y27"/>
    <mergeCell ref="Z27:AA27"/>
    <mergeCell ref="AE27:AG27"/>
    <mergeCell ref="AH27:AI27"/>
    <mergeCell ref="AZ27:BB27"/>
    <mergeCell ref="BC27:BD27"/>
    <mergeCell ref="BE27:BF27"/>
    <mergeCell ref="D28:H28"/>
    <mergeCell ref="I28:J28"/>
    <mergeCell ref="O28:P28"/>
    <mergeCell ref="Q28:S28"/>
    <mergeCell ref="T28:U28"/>
    <mergeCell ref="AN28:AP28"/>
    <mergeCell ref="AH28:AI28"/>
    <mergeCell ref="AJ28:AM28"/>
    <mergeCell ref="AW28:AY28"/>
    <mergeCell ref="V28:W28"/>
    <mergeCell ref="X28:Y28"/>
    <mergeCell ref="Z28:AA28"/>
    <mergeCell ref="AE28:AG28"/>
    <mergeCell ref="AB28:AD28"/>
    <mergeCell ref="AZ28:BB28"/>
    <mergeCell ref="BC28:BD28"/>
    <mergeCell ref="BE28:BF28"/>
    <mergeCell ref="D29:H29"/>
    <mergeCell ref="I29:J29"/>
    <mergeCell ref="K29:L29"/>
    <mergeCell ref="M29:N29"/>
    <mergeCell ref="O29:P29"/>
    <mergeCell ref="Q29:S29"/>
    <mergeCell ref="T29:U29"/>
    <mergeCell ref="AB29:AD29"/>
    <mergeCell ref="AN29:AP29"/>
    <mergeCell ref="V29:W29"/>
    <mergeCell ref="X29:Y29"/>
    <mergeCell ref="Z29:AA29"/>
    <mergeCell ref="AE29:AG29"/>
    <mergeCell ref="AW29:AY29"/>
    <mergeCell ref="AZ29:BB29"/>
    <mergeCell ref="BC29:BD29"/>
    <mergeCell ref="BE29:BF29"/>
    <mergeCell ref="AH29:AI29"/>
    <mergeCell ref="AJ29:AM29"/>
    <mergeCell ref="K28:L28"/>
    <mergeCell ref="M28:N28"/>
    <mergeCell ref="O30:P30"/>
    <mergeCell ref="Q30:S30"/>
    <mergeCell ref="T30:U30"/>
    <mergeCell ref="V30:W30"/>
    <mergeCell ref="D30:H30"/>
    <mergeCell ref="I30:J30"/>
    <mergeCell ref="K30:L30"/>
    <mergeCell ref="M30:N30"/>
    <mergeCell ref="AN30:AP30"/>
    <mergeCell ref="AH30:AI30"/>
    <mergeCell ref="AJ30:AM30"/>
    <mergeCell ref="AW30:AY30"/>
    <mergeCell ref="X30:Y30"/>
    <mergeCell ref="Z30:AA30"/>
    <mergeCell ref="AE30:AG30"/>
    <mergeCell ref="AB30:AD30"/>
    <mergeCell ref="AZ30:BB30"/>
    <mergeCell ref="BC30:BD30"/>
    <mergeCell ref="BE30:BF30"/>
    <mergeCell ref="D31:H31"/>
    <mergeCell ref="I31:J31"/>
    <mergeCell ref="K31:L31"/>
    <mergeCell ref="M31:N31"/>
    <mergeCell ref="O31:P31"/>
    <mergeCell ref="Q31:S31"/>
    <mergeCell ref="T31:U31"/>
    <mergeCell ref="AB31:AD31"/>
    <mergeCell ref="AN31:AP31"/>
    <mergeCell ref="V31:W31"/>
    <mergeCell ref="X31:Y31"/>
    <mergeCell ref="Z31:AA31"/>
    <mergeCell ref="AE31:AG31"/>
    <mergeCell ref="AW31:AY31"/>
    <mergeCell ref="AZ31:BB31"/>
    <mergeCell ref="BC31:BD31"/>
    <mergeCell ref="BE31:BF31"/>
    <mergeCell ref="AH31:AI31"/>
    <mergeCell ref="AJ31:AM31"/>
    <mergeCell ref="O32:P32"/>
    <mergeCell ref="Q32:S32"/>
    <mergeCell ref="T32:U32"/>
    <mergeCell ref="V32:W32"/>
    <mergeCell ref="D32:H32"/>
    <mergeCell ref="I32:J32"/>
    <mergeCell ref="K32:L32"/>
    <mergeCell ref="M32:N32"/>
    <mergeCell ref="AN32:AP32"/>
    <mergeCell ref="AH32:AI32"/>
    <mergeCell ref="AJ32:AM32"/>
    <mergeCell ref="AW32:AY32"/>
    <mergeCell ref="X32:Y32"/>
    <mergeCell ref="Z32:AA32"/>
    <mergeCell ref="AE32:AG32"/>
    <mergeCell ref="AB32:AD32"/>
    <mergeCell ref="AZ32:BB32"/>
    <mergeCell ref="BC32:BD32"/>
    <mergeCell ref="BE32:BF32"/>
    <mergeCell ref="AQ32:AS32"/>
    <mergeCell ref="D33:H33"/>
    <mergeCell ref="I33:J33"/>
    <mergeCell ref="K33:L33"/>
    <mergeCell ref="M33:N33"/>
    <mergeCell ref="O33:P33"/>
    <mergeCell ref="Q33:S33"/>
    <mergeCell ref="T33:U33"/>
    <mergeCell ref="AB33:AD33"/>
    <mergeCell ref="AN33:AP33"/>
    <mergeCell ref="V33:W33"/>
    <mergeCell ref="X33:Y33"/>
    <mergeCell ref="Z33:AA33"/>
    <mergeCell ref="AE33:AG33"/>
    <mergeCell ref="AW33:AY33"/>
    <mergeCell ref="AZ33:BB33"/>
    <mergeCell ref="BC33:BD33"/>
    <mergeCell ref="BE33:BF33"/>
    <mergeCell ref="AH33:AI33"/>
    <mergeCell ref="AJ33:AM33"/>
    <mergeCell ref="O34:P34"/>
    <mergeCell ref="Q34:S34"/>
    <mergeCell ref="T34:U34"/>
    <mergeCell ref="V34:W34"/>
    <mergeCell ref="AZ34:BB34"/>
    <mergeCell ref="BC34:BD34"/>
    <mergeCell ref="BE34:BF34"/>
    <mergeCell ref="AQ33:AS33"/>
    <mergeCell ref="AQ34:AS34"/>
    <mergeCell ref="D34:H34"/>
    <mergeCell ref="I34:J34"/>
    <mergeCell ref="K34:L34"/>
    <mergeCell ref="M34:N34"/>
    <mergeCell ref="AN34:AP34"/>
    <mergeCell ref="AH34:AI34"/>
    <mergeCell ref="AJ34:AM34"/>
    <mergeCell ref="AW34:AY34"/>
    <mergeCell ref="X34:Y34"/>
    <mergeCell ref="Z34:AA34"/>
    <mergeCell ref="AE34:AG34"/>
    <mergeCell ref="AB34:AD34"/>
    <mergeCell ref="D35:H35"/>
    <mergeCell ref="I35:J35"/>
    <mergeCell ref="K35:L35"/>
    <mergeCell ref="M35:N35"/>
    <mergeCell ref="O35:P35"/>
    <mergeCell ref="Q35:S35"/>
    <mergeCell ref="T35:U35"/>
    <mergeCell ref="AB35:AD35"/>
    <mergeCell ref="AN35:AP35"/>
    <mergeCell ref="V35:W35"/>
    <mergeCell ref="X35:Y35"/>
    <mergeCell ref="Z35:AA35"/>
    <mergeCell ref="AE35:AG35"/>
    <mergeCell ref="AW35:AY35"/>
    <mergeCell ref="AZ35:BB35"/>
    <mergeCell ref="BC35:BD35"/>
    <mergeCell ref="BE35:BF35"/>
    <mergeCell ref="AH35:AI35"/>
    <mergeCell ref="AJ35:AM35"/>
    <mergeCell ref="O36:P36"/>
    <mergeCell ref="Q36:S36"/>
    <mergeCell ref="T36:U36"/>
    <mergeCell ref="V36:W36"/>
    <mergeCell ref="AZ36:BB36"/>
    <mergeCell ref="BC36:BD36"/>
    <mergeCell ref="BE36:BF36"/>
    <mergeCell ref="AQ35:AS35"/>
    <mergeCell ref="AQ36:AS36"/>
    <mergeCell ref="D36:H36"/>
    <mergeCell ref="I36:J36"/>
    <mergeCell ref="K36:L36"/>
    <mergeCell ref="M36:N36"/>
    <mergeCell ref="AJ36:AM36"/>
    <mergeCell ref="AB36:AD36"/>
    <mergeCell ref="AN36:AP36"/>
    <mergeCell ref="AW36:AY36"/>
    <mergeCell ref="X36:Y36"/>
    <mergeCell ref="Z36:AA36"/>
    <mergeCell ref="AE36:AG36"/>
    <mergeCell ref="AH36:AI36"/>
    <mergeCell ref="D37:H37"/>
    <mergeCell ref="I37:J37"/>
    <mergeCell ref="K37:L37"/>
    <mergeCell ref="M37:N37"/>
    <mergeCell ref="O37:P37"/>
    <mergeCell ref="Q37:S37"/>
    <mergeCell ref="T37:U37"/>
    <mergeCell ref="AN37:AP37"/>
    <mergeCell ref="AH37:AI37"/>
    <mergeCell ref="AJ37:AM37"/>
    <mergeCell ref="AW37:AY37"/>
    <mergeCell ref="V37:W37"/>
    <mergeCell ref="X37:Y37"/>
    <mergeCell ref="Z37:AA37"/>
    <mergeCell ref="AE37:AG37"/>
    <mergeCell ref="AB37:AD37"/>
    <mergeCell ref="AZ37:BB37"/>
    <mergeCell ref="BC37:BD37"/>
    <mergeCell ref="BE37:BF37"/>
    <mergeCell ref="AQ37:AS37"/>
    <mergeCell ref="AT37:AV37"/>
    <mergeCell ref="D38:H38"/>
    <mergeCell ref="I38:J38"/>
    <mergeCell ref="K38:L38"/>
    <mergeCell ref="M38:N38"/>
    <mergeCell ref="O38:P38"/>
    <mergeCell ref="Q38:S38"/>
    <mergeCell ref="T38:U38"/>
    <mergeCell ref="AB38:AD38"/>
    <mergeCell ref="AN38:AP38"/>
    <mergeCell ref="V38:W38"/>
    <mergeCell ref="X38:Y38"/>
    <mergeCell ref="Z38:AA38"/>
    <mergeCell ref="AE38:AG38"/>
    <mergeCell ref="AW38:AY38"/>
    <mergeCell ref="AZ38:BB38"/>
    <mergeCell ref="BC38:BD38"/>
    <mergeCell ref="BE38:BF38"/>
    <mergeCell ref="AH38:AI38"/>
    <mergeCell ref="AJ38:AM38"/>
    <mergeCell ref="O39:P39"/>
    <mergeCell ref="Q39:S39"/>
    <mergeCell ref="T39:U39"/>
    <mergeCell ref="V39:W39"/>
    <mergeCell ref="AZ39:BB39"/>
    <mergeCell ref="BC39:BD39"/>
    <mergeCell ref="BE39:BF39"/>
    <mergeCell ref="AQ38:AS38"/>
    <mergeCell ref="AQ39:AS39"/>
    <mergeCell ref="AT38:AV38"/>
    <mergeCell ref="AT39:AV39"/>
    <mergeCell ref="BC40:BD40"/>
    <mergeCell ref="BE40:BF40"/>
    <mergeCell ref="AH40:AI40"/>
    <mergeCell ref="AJ40:AM40"/>
    <mergeCell ref="AB40:AD40"/>
    <mergeCell ref="AN40:AP40"/>
    <mergeCell ref="AE40:AG40"/>
    <mergeCell ref="D39:H39"/>
    <mergeCell ref="I39:J39"/>
    <mergeCell ref="K39:L39"/>
    <mergeCell ref="M39:N39"/>
    <mergeCell ref="AN39:AP39"/>
    <mergeCell ref="AH39:AI39"/>
    <mergeCell ref="AJ39:AM39"/>
    <mergeCell ref="AW39:AY39"/>
    <mergeCell ref="X39:Y39"/>
    <mergeCell ref="Z39:AA39"/>
    <mergeCell ref="AE39:AG39"/>
    <mergeCell ref="AB39:AD39"/>
    <mergeCell ref="AQ40:AS40"/>
    <mergeCell ref="AT40:AV40"/>
    <mergeCell ref="D41:H41"/>
    <mergeCell ref="I41:J41"/>
    <mergeCell ref="K41:L41"/>
    <mergeCell ref="M41:N41"/>
    <mergeCell ref="AW40:AY40"/>
    <mergeCell ref="AZ40:BB40"/>
    <mergeCell ref="V40:W40"/>
    <mergeCell ref="X40:Y40"/>
    <mergeCell ref="Z40:AA40"/>
    <mergeCell ref="AE41:AG41"/>
    <mergeCell ref="O41:P41"/>
    <mergeCell ref="Q41:S41"/>
    <mergeCell ref="T41:U41"/>
    <mergeCell ref="D40:H40"/>
    <mergeCell ref="I40:J40"/>
    <mergeCell ref="K40:L40"/>
    <mergeCell ref="M40:N40"/>
    <mergeCell ref="O40:P40"/>
    <mergeCell ref="Q40:S40"/>
    <mergeCell ref="T40:U40"/>
    <mergeCell ref="AJ41:AM41"/>
    <mergeCell ref="X41:Y41"/>
    <mergeCell ref="Z41:AA41"/>
    <mergeCell ref="AQ41:AS41"/>
    <mergeCell ref="O42:P42"/>
    <mergeCell ref="T42:U42"/>
    <mergeCell ref="BE41:BF41"/>
    <mergeCell ref="AZ41:BB41"/>
    <mergeCell ref="BC41:BD41"/>
    <mergeCell ref="AW41:AY41"/>
    <mergeCell ref="AN41:AP41"/>
    <mergeCell ref="AH41:AI41"/>
    <mergeCell ref="V42:W42"/>
    <mergeCell ref="X42:Y42"/>
    <mergeCell ref="Z42:AA42"/>
    <mergeCell ref="AE42:AG42"/>
    <mergeCell ref="AB41:AD41"/>
    <mergeCell ref="V41:W41"/>
    <mergeCell ref="BE42:BF42"/>
    <mergeCell ref="AZ42:BB42"/>
    <mergeCell ref="BC42:BD42"/>
    <mergeCell ref="AN42:AP42"/>
    <mergeCell ref="AW42:AY42"/>
    <mergeCell ref="AQ42:AS42"/>
    <mergeCell ref="AT41:AV41"/>
    <mergeCell ref="AT42:AV42"/>
    <mergeCell ref="BC44:BD44"/>
    <mergeCell ref="AZ43:BB43"/>
    <mergeCell ref="BE43:BF43"/>
    <mergeCell ref="I44:J44"/>
    <mergeCell ref="K44:L44"/>
    <mergeCell ref="M44:N44"/>
    <mergeCell ref="BE44:BF44"/>
    <mergeCell ref="AN43:AP43"/>
    <mergeCell ref="AH43:AI43"/>
    <mergeCell ref="AJ43:AM43"/>
    <mergeCell ref="AW43:AY43"/>
    <mergeCell ref="V43:W43"/>
    <mergeCell ref="AE44:AG44"/>
    <mergeCell ref="O44:P44"/>
    <mergeCell ref="Q44:S44"/>
    <mergeCell ref="T44:U44"/>
    <mergeCell ref="V44:W44"/>
    <mergeCell ref="AZ44:BB44"/>
    <mergeCell ref="BC43:BD43"/>
    <mergeCell ref="I43:J43"/>
    <mergeCell ref="K43:L43"/>
    <mergeCell ref="M43:N43"/>
    <mergeCell ref="O43:P43"/>
    <mergeCell ref="Q43:S43"/>
    <mergeCell ref="B8:E9"/>
    <mergeCell ref="Q7:Z7"/>
    <mergeCell ref="B44:H44"/>
    <mergeCell ref="AB44:AD44"/>
    <mergeCell ref="AN44:AP44"/>
    <mergeCell ref="AW44:AY44"/>
    <mergeCell ref="X44:Y44"/>
    <mergeCell ref="Z44:AA44"/>
    <mergeCell ref="AH44:AI44"/>
    <mergeCell ref="AJ44:AM44"/>
    <mergeCell ref="D43:H43"/>
    <mergeCell ref="T43:U43"/>
    <mergeCell ref="AJ42:AM42"/>
    <mergeCell ref="AB42:AD42"/>
    <mergeCell ref="X43:Y43"/>
    <mergeCell ref="Z43:AA43"/>
    <mergeCell ref="AE43:AG43"/>
    <mergeCell ref="AB43:AD43"/>
    <mergeCell ref="AH42:AI42"/>
    <mergeCell ref="D42:H42"/>
    <mergeCell ref="I42:J42"/>
    <mergeCell ref="K42:L42"/>
    <mergeCell ref="M42:N42"/>
    <mergeCell ref="Q42:S42"/>
  </mergeCells>
  <phoneticPr fontId="2"/>
  <pageMargins left="0.59055118110236227" right="0.27559055118110237" top="0.39370078740157483" bottom="0.27559055118110237" header="0.23622047244094491" footer="0.11811023622047245"/>
  <pageSetup paperSize="9" scale="79" orientation="portrait" blackAndWhite="1" cellComments="asDisplayed"/>
  <headerFooter alignWithMargins="0"/>
  <ignoredErrors>
    <ignoredError sqref="AN26:AP28" evalError="1"/>
    <ignoredError sqref="AH14 AH15:AI43" unlockedFormula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R47"/>
  <sheetViews>
    <sheetView showZeros="0" zoomScaleNormal="100" workbookViewId="0">
      <selection activeCell="BK14" sqref="BK14"/>
    </sheetView>
  </sheetViews>
  <sheetFormatPr defaultColWidth="2.08984375" defaultRowHeight="13" x14ac:dyDescent="0.2"/>
  <cols>
    <col min="1" max="1" width="2.08984375" style="1" customWidth="1"/>
    <col min="2" max="7" width="3.08984375" style="1" customWidth="1"/>
    <col min="8" max="8" width="2.36328125" style="1" customWidth="1"/>
    <col min="9" max="39" width="2.08984375" style="1" customWidth="1"/>
    <col min="40" max="40" width="2.7265625" style="1" customWidth="1"/>
    <col min="41" max="44" width="1.453125" style="1" customWidth="1"/>
    <col min="45" max="46" width="2.7265625" style="1" customWidth="1"/>
    <col min="47" max="62" width="2.6328125" style="1" customWidth="1"/>
    <col min="63" max="63" width="5.6328125" style="1" customWidth="1"/>
    <col min="64" max="70" width="2.6328125" style="1" customWidth="1"/>
    <col min="71" max="71" width="9" style="1" bestFit="1" customWidth="1"/>
    <col min="72" max="72" width="5.90625" style="1" bestFit="1" customWidth="1"/>
    <col min="73" max="73" width="9" style="1" bestFit="1" customWidth="1"/>
    <col min="74" max="16384" width="2.08984375" style="1"/>
  </cols>
  <sheetData>
    <row r="1" spans="2:70" s="5" customFormat="1" ht="18" customHeight="1" x14ac:dyDescent="0.2">
      <c r="B1" s="43" t="s">
        <v>82</v>
      </c>
      <c r="BL1" s="8"/>
      <c r="BM1" s="8"/>
      <c r="BN1" s="8"/>
      <c r="BO1" s="8"/>
      <c r="BP1" s="8"/>
    </row>
    <row r="2" spans="2:70" s="5" customFormat="1" ht="24" customHeight="1" x14ac:dyDescent="0.2">
      <c r="C2" s="4" t="s">
        <v>99</v>
      </c>
      <c r="D2" s="122"/>
      <c r="E2" s="122"/>
      <c r="F2" s="2" t="s">
        <v>107</v>
      </c>
      <c r="G2" s="317"/>
      <c r="H2" s="317"/>
      <c r="I2" s="1" t="s">
        <v>20</v>
      </c>
      <c r="J2" s="1"/>
      <c r="K2" s="243" t="s">
        <v>84</v>
      </c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64"/>
      <c r="BH2" s="64"/>
      <c r="BI2" s="16"/>
      <c r="BJ2" s="16"/>
      <c r="BK2" s="16"/>
      <c r="BL2" s="16"/>
    </row>
    <row r="3" spans="2:70" ht="15" customHeight="1" x14ac:dyDescent="0.2">
      <c r="B3" s="246" t="s">
        <v>9</v>
      </c>
      <c r="C3" s="247"/>
      <c r="D3" s="247"/>
      <c r="E3" s="247"/>
      <c r="F3" s="247"/>
      <c r="G3" s="247"/>
      <c r="H3" s="248"/>
      <c r="I3" s="301"/>
      <c r="J3" s="301"/>
      <c r="K3" s="301"/>
      <c r="L3" s="301"/>
      <c r="M3" s="301"/>
      <c r="N3" s="301"/>
      <c r="O3" s="318"/>
      <c r="P3" s="132" t="s">
        <v>22</v>
      </c>
      <c r="Q3" s="301"/>
      <c r="R3" s="301"/>
      <c r="S3" s="246" t="s">
        <v>13</v>
      </c>
      <c r="T3" s="247"/>
      <c r="U3" s="247"/>
      <c r="V3" s="247"/>
      <c r="W3" s="247"/>
      <c r="X3" s="247"/>
      <c r="Y3" s="247"/>
      <c r="Z3" s="248"/>
      <c r="AA3" s="321"/>
      <c r="AB3" s="322"/>
      <c r="AC3" s="322"/>
      <c r="AD3" s="322"/>
      <c r="AE3" s="322"/>
      <c r="AF3" s="322"/>
      <c r="AG3" s="322"/>
      <c r="AH3" s="322"/>
      <c r="AI3" s="322"/>
      <c r="AJ3" s="322"/>
      <c r="AK3" s="323"/>
      <c r="AL3" s="246" t="s">
        <v>19</v>
      </c>
      <c r="AM3" s="247"/>
      <c r="AN3" s="247"/>
      <c r="AO3" s="247"/>
      <c r="AP3" s="247"/>
      <c r="AQ3" s="247"/>
      <c r="AR3" s="247"/>
      <c r="AS3" s="248"/>
      <c r="AT3" s="118" t="s">
        <v>18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20"/>
      <c r="BG3" s="63"/>
      <c r="BH3" s="2"/>
      <c r="BI3" s="2"/>
      <c r="BJ3" s="2"/>
    </row>
    <row r="4" spans="2:70" ht="10.5" customHeight="1" x14ac:dyDescent="0.2">
      <c r="B4" s="112"/>
      <c r="C4" s="113"/>
      <c r="D4" s="113"/>
      <c r="E4" s="113"/>
      <c r="F4" s="113"/>
      <c r="G4" s="113"/>
      <c r="H4" s="114"/>
      <c r="I4" s="301"/>
      <c r="J4" s="301"/>
      <c r="K4" s="301"/>
      <c r="L4" s="318"/>
      <c r="M4" s="318"/>
      <c r="N4" s="318"/>
      <c r="O4" s="329"/>
      <c r="P4" s="232"/>
      <c r="Q4" s="318"/>
      <c r="R4" s="318"/>
      <c r="S4" s="112"/>
      <c r="T4" s="113"/>
      <c r="U4" s="113"/>
      <c r="V4" s="113"/>
      <c r="W4" s="113"/>
      <c r="X4" s="113"/>
      <c r="Y4" s="113"/>
      <c r="Z4" s="114"/>
      <c r="AA4" s="324"/>
      <c r="AB4" s="317"/>
      <c r="AC4" s="317"/>
      <c r="AD4" s="317"/>
      <c r="AE4" s="317"/>
      <c r="AF4" s="317"/>
      <c r="AG4" s="317"/>
      <c r="AH4" s="317"/>
      <c r="AI4" s="317"/>
      <c r="AJ4" s="317"/>
      <c r="AK4" s="325"/>
      <c r="AL4" s="112"/>
      <c r="AM4" s="113"/>
      <c r="AN4" s="113"/>
      <c r="AO4" s="113"/>
      <c r="AP4" s="113"/>
      <c r="AQ4" s="113"/>
      <c r="AR4" s="113"/>
      <c r="AS4" s="114"/>
      <c r="AT4" s="307"/>
      <c r="AU4" s="301"/>
      <c r="AV4" s="301"/>
      <c r="AW4" s="321"/>
      <c r="AX4" s="321"/>
      <c r="AY4" s="321"/>
      <c r="AZ4" s="321"/>
      <c r="BA4" s="321"/>
      <c r="BB4" s="321"/>
      <c r="BC4" s="301"/>
      <c r="BD4" s="301"/>
      <c r="BE4" s="301"/>
      <c r="BF4" s="301"/>
      <c r="BG4" s="2"/>
      <c r="BH4" s="2"/>
      <c r="BI4" s="2"/>
      <c r="BJ4" s="2"/>
    </row>
    <row r="5" spans="2:70" ht="19.5" customHeight="1" x14ac:dyDescent="0.2">
      <c r="B5" s="112"/>
      <c r="C5" s="113"/>
      <c r="D5" s="113"/>
      <c r="E5" s="113"/>
      <c r="F5" s="113"/>
      <c r="G5" s="113"/>
      <c r="H5" s="114"/>
      <c r="I5" s="318"/>
      <c r="J5" s="318"/>
      <c r="K5" s="318"/>
      <c r="L5" s="318"/>
      <c r="M5" s="318"/>
      <c r="N5" s="318"/>
      <c r="O5" s="329"/>
      <c r="P5" s="232"/>
      <c r="Q5" s="318"/>
      <c r="R5" s="318"/>
      <c r="S5" s="112"/>
      <c r="T5" s="113"/>
      <c r="U5" s="116"/>
      <c r="V5" s="116"/>
      <c r="W5" s="116"/>
      <c r="X5" s="116"/>
      <c r="Y5" s="113"/>
      <c r="Z5" s="114"/>
      <c r="AA5" s="326"/>
      <c r="AB5" s="327"/>
      <c r="AC5" s="327"/>
      <c r="AD5" s="327"/>
      <c r="AE5" s="327"/>
      <c r="AF5" s="327"/>
      <c r="AG5" s="327"/>
      <c r="AH5" s="327"/>
      <c r="AI5" s="327"/>
      <c r="AJ5" s="327"/>
      <c r="AK5" s="328"/>
      <c r="AL5" s="112"/>
      <c r="AM5" s="113"/>
      <c r="AN5" s="113"/>
      <c r="AO5" s="113"/>
      <c r="AP5" s="113"/>
      <c r="AQ5" s="113"/>
      <c r="AR5" s="113"/>
      <c r="AS5" s="114"/>
      <c r="AT5" s="307"/>
      <c r="AU5" s="301"/>
      <c r="AV5" s="301"/>
      <c r="AW5" s="330"/>
      <c r="AX5" s="330"/>
      <c r="AY5" s="330"/>
      <c r="AZ5" s="330"/>
      <c r="BA5" s="330"/>
      <c r="BB5" s="330"/>
      <c r="BC5" s="301"/>
      <c r="BD5" s="301"/>
      <c r="BE5" s="301"/>
      <c r="BF5" s="301"/>
      <c r="BG5" s="2"/>
      <c r="BH5" s="2"/>
      <c r="BI5" s="2"/>
      <c r="BJ5" s="2"/>
    </row>
    <row r="6" spans="2:70" ht="43.5" customHeight="1" x14ac:dyDescent="0.2">
      <c r="B6" s="261" t="s">
        <v>14</v>
      </c>
      <c r="C6" s="261"/>
      <c r="D6" s="261"/>
      <c r="E6" s="261"/>
      <c r="F6" s="261"/>
      <c r="G6" s="261"/>
      <c r="H6" s="261"/>
      <c r="I6" s="146" t="s">
        <v>1</v>
      </c>
      <c r="J6" s="147"/>
      <c r="K6" s="119"/>
      <c r="L6" s="119"/>
      <c r="M6" s="119"/>
      <c r="N6" s="264" t="s">
        <v>15</v>
      </c>
      <c r="O6" s="265"/>
      <c r="P6" s="265"/>
      <c r="Q6" s="244"/>
      <c r="R6" s="244"/>
      <c r="S6" s="245"/>
      <c r="T6" s="118" t="s">
        <v>16</v>
      </c>
      <c r="U6" s="119"/>
      <c r="V6" s="119"/>
      <c r="W6" s="119"/>
      <c r="X6" s="119"/>
      <c r="Y6" s="119"/>
      <c r="Z6" s="119"/>
      <c r="AA6" s="119"/>
      <c r="AB6" s="119"/>
      <c r="AC6" s="119"/>
      <c r="AD6" s="120"/>
      <c r="AE6" s="319"/>
      <c r="AF6" s="320"/>
      <c r="AG6" s="320"/>
      <c r="AH6" s="320"/>
      <c r="AI6" s="320"/>
      <c r="AJ6" s="264" t="s">
        <v>17</v>
      </c>
      <c r="AK6" s="267"/>
      <c r="AL6" s="115"/>
      <c r="AM6" s="116"/>
      <c r="AN6" s="116"/>
      <c r="AO6" s="116"/>
      <c r="AP6" s="116"/>
      <c r="AQ6" s="116"/>
      <c r="AR6" s="116"/>
      <c r="AS6" s="117"/>
      <c r="AT6" s="305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7"/>
      <c r="BG6" s="2"/>
      <c r="BH6" s="2"/>
      <c r="BI6" s="2"/>
      <c r="BJ6" s="2"/>
      <c r="BL6" s="43"/>
    </row>
    <row r="7" spans="2:70" ht="29.15" customHeight="1" x14ac:dyDescent="0.2">
      <c r="B7" s="246" t="s">
        <v>24</v>
      </c>
      <c r="C7" s="247"/>
      <c r="D7" s="247"/>
      <c r="E7" s="247"/>
      <c r="F7" s="247"/>
      <c r="G7" s="247"/>
      <c r="H7" s="248"/>
      <c r="I7" s="314" t="s">
        <v>79</v>
      </c>
      <c r="J7" s="315"/>
      <c r="K7" s="315"/>
      <c r="L7" s="315"/>
      <c r="M7" s="315"/>
      <c r="N7" s="315"/>
      <c r="O7" s="315"/>
      <c r="P7" s="316"/>
      <c r="Q7" s="314" t="s">
        <v>85</v>
      </c>
      <c r="R7" s="315"/>
      <c r="S7" s="315"/>
      <c r="T7" s="315"/>
      <c r="U7" s="315"/>
      <c r="V7" s="315"/>
      <c r="W7" s="315"/>
      <c r="X7" s="316"/>
      <c r="Y7" s="66"/>
      <c r="Z7" s="65"/>
      <c r="AA7" s="65"/>
      <c r="AB7" s="65"/>
      <c r="AC7" s="65"/>
      <c r="AD7" s="65"/>
      <c r="AE7" s="65"/>
      <c r="AF7" s="65"/>
      <c r="AG7" s="65"/>
      <c r="AH7" s="66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6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2"/>
      <c r="BN7" s="2"/>
      <c r="BO7" s="2"/>
      <c r="BP7" s="2"/>
      <c r="BQ7" s="2"/>
      <c r="BR7" s="2"/>
    </row>
    <row r="8" spans="2:70" ht="22" customHeight="1" x14ac:dyDescent="0.2">
      <c r="B8" s="115"/>
      <c r="C8" s="116"/>
      <c r="D8" s="116"/>
      <c r="E8" s="116"/>
      <c r="F8" s="116"/>
      <c r="G8" s="116"/>
      <c r="H8" s="117"/>
      <c r="I8" s="268" t="s">
        <v>29</v>
      </c>
      <c r="J8" s="269"/>
      <c r="K8" s="269"/>
      <c r="L8" s="270">
        <v>850</v>
      </c>
      <c r="M8" s="271"/>
      <c r="N8" s="271"/>
      <c r="O8" s="271"/>
      <c r="P8" s="272"/>
      <c r="Q8" s="278" t="s">
        <v>30</v>
      </c>
      <c r="R8" s="244"/>
      <c r="S8" s="244"/>
      <c r="T8" s="239">
        <v>1070</v>
      </c>
      <c r="U8" s="240"/>
      <c r="V8" s="240"/>
      <c r="W8" s="240"/>
      <c r="X8" s="241"/>
      <c r="Y8" s="67"/>
      <c r="Z8" s="67"/>
      <c r="AA8" s="67"/>
      <c r="AB8" s="68"/>
      <c r="AC8" s="68"/>
      <c r="AD8" s="68"/>
      <c r="AE8" s="68"/>
      <c r="AF8" s="68"/>
      <c r="AG8" s="68"/>
      <c r="AH8" s="67"/>
      <c r="AI8" s="67"/>
      <c r="AJ8" s="67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44"/>
      <c r="BG8" s="44"/>
      <c r="BH8" s="44"/>
      <c r="BI8" s="44"/>
      <c r="BJ8" s="44"/>
      <c r="BK8" s="44"/>
      <c r="BL8" s="44"/>
      <c r="BM8" s="17"/>
      <c r="BN8" s="17"/>
      <c r="BO8" s="17"/>
      <c r="BP8" s="17"/>
      <c r="BQ8" s="2"/>
      <c r="BR8" s="2"/>
    </row>
    <row r="9" spans="2:70" ht="20.149999999999999" customHeight="1" x14ac:dyDescent="0.2">
      <c r="B9" s="45"/>
      <c r="C9" s="45"/>
      <c r="D9" s="45"/>
      <c r="E9" s="45"/>
      <c r="F9" s="45"/>
      <c r="G9" s="45"/>
      <c r="H9" s="4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BE9" s="11" t="s">
        <v>106</v>
      </c>
    </row>
    <row r="10" spans="2:70" ht="20.149999999999999" customHeight="1" x14ac:dyDescent="0.2">
      <c r="B10" s="260" t="s">
        <v>2</v>
      </c>
      <c r="C10" s="260" t="s">
        <v>3</v>
      </c>
      <c r="D10" s="279" t="s">
        <v>4</v>
      </c>
      <c r="E10" s="336"/>
      <c r="F10" s="336"/>
      <c r="G10" s="336"/>
      <c r="H10" s="337"/>
      <c r="I10" s="177" t="s">
        <v>10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 t="s">
        <v>12</v>
      </c>
      <c r="U10" s="177"/>
      <c r="V10" s="177"/>
      <c r="W10" s="177"/>
      <c r="X10" s="177"/>
      <c r="Y10" s="177"/>
      <c r="Z10" s="177"/>
      <c r="AA10" s="177"/>
      <c r="AB10" s="237" t="s">
        <v>37</v>
      </c>
      <c r="AC10" s="237"/>
      <c r="AD10" s="177"/>
      <c r="AE10" s="236" t="s">
        <v>43</v>
      </c>
      <c r="AF10" s="177"/>
      <c r="AG10" s="177"/>
      <c r="AH10" s="177" t="s">
        <v>27</v>
      </c>
      <c r="AI10" s="177"/>
      <c r="AJ10" s="177"/>
      <c r="AK10" s="177"/>
      <c r="AL10" s="177"/>
      <c r="AM10" s="177"/>
      <c r="AN10" s="236" t="s">
        <v>42</v>
      </c>
      <c r="AO10" s="177"/>
      <c r="AP10" s="177"/>
      <c r="AQ10" s="279" t="s">
        <v>103</v>
      </c>
      <c r="AR10" s="280"/>
      <c r="AS10" s="281"/>
      <c r="AT10" s="279" t="s">
        <v>100</v>
      </c>
      <c r="AU10" s="280"/>
      <c r="AV10" s="281"/>
      <c r="AW10" s="236" t="s">
        <v>101</v>
      </c>
      <c r="AX10" s="177"/>
      <c r="AY10" s="177"/>
      <c r="AZ10" s="236" t="s">
        <v>102</v>
      </c>
      <c r="BA10" s="177"/>
      <c r="BB10" s="177"/>
      <c r="BC10" s="234" t="s">
        <v>7</v>
      </c>
      <c r="BD10" s="235"/>
      <c r="BE10" s="234" t="s">
        <v>8</v>
      </c>
      <c r="BF10" s="235"/>
      <c r="BG10" s="18"/>
      <c r="BH10" s="18"/>
      <c r="BI10" s="18"/>
      <c r="BJ10" s="18"/>
    </row>
    <row r="11" spans="2:70" ht="20.149999999999999" customHeight="1" x14ac:dyDescent="0.2">
      <c r="B11" s="260"/>
      <c r="C11" s="260"/>
      <c r="D11" s="338"/>
      <c r="E11" s="276"/>
      <c r="F11" s="276"/>
      <c r="G11" s="276"/>
      <c r="H11" s="339"/>
      <c r="I11" s="236" t="s">
        <v>5</v>
      </c>
      <c r="J11" s="236"/>
      <c r="K11" s="236"/>
      <c r="L11" s="236"/>
      <c r="M11" s="236" t="s">
        <v>6</v>
      </c>
      <c r="N11" s="236"/>
      <c r="O11" s="236"/>
      <c r="P11" s="236"/>
      <c r="Q11" s="236" t="s">
        <v>11</v>
      </c>
      <c r="R11" s="236"/>
      <c r="S11" s="236"/>
      <c r="T11" s="236" t="s">
        <v>5</v>
      </c>
      <c r="U11" s="236"/>
      <c r="V11" s="236"/>
      <c r="W11" s="236"/>
      <c r="X11" s="236" t="s">
        <v>6</v>
      </c>
      <c r="Y11" s="236"/>
      <c r="Z11" s="236"/>
      <c r="AA11" s="236"/>
      <c r="AB11" s="177"/>
      <c r="AC11" s="177"/>
      <c r="AD11" s="177"/>
      <c r="AE11" s="177"/>
      <c r="AF11" s="177"/>
      <c r="AG11" s="177"/>
      <c r="AH11" s="236" t="s">
        <v>98</v>
      </c>
      <c r="AI11" s="177"/>
      <c r="AJ11" s="236" t="s">
        <v>38</v>
      </c>
      <c r="AK11" s="177"/>
      <c r="AL11" s="177"/>
      <c r="AM11" s="177"/>
      <c r="AN11" s="177"/>
      <c r="AO11" s="177"/>
      <c r="AP11" s="177"/>
      <c r="AQ11" s="282"/>
      <c r="AR11" s="277"/>
      <c r="AS11" s="283"/>
      <c r="AT11" s="282"/>
      <c r="AU11" s="277"/>
      <c r="AV11" s="283"/>
      <c r="AW11" s="177"/>
      <c r="AX11" s="177"/>
      <c r="AY11" s="177"/>
      <c r="AZ11" s="177"/>
      <c r="BA11" s="177"/>
      <c r="BB11" s="177"/>
      <c r="BC11" s="235"/>
      <c r="BD11" s="235"/>
      <c r="BE11" s="235"/>
      <c r="BF11" s="235"/>
      <c r="BG11" s="18"/>
      <c r="BH11" s="18"/>
      <c r="BI11" s="18"/>
      <c r="BJ11" s="18"/>
      <c r="BM11" s="13"/>
    </row>
    <row r="12" spans="2:70" ht="20.149999999999999" customHeight="1" x14ac:dyDescent="0.2">
      <c r="B12" s="260"/>
      <c r="C12" s="260"/>
      <c r="D12" s="273"/>
      <c r="E12" s="340"/>
      <c r="F12" s="340"/>
      <c r="G12" s="340"/>
      <c r="H12" s="341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284"/>
      <c r="AR12" s="274"/>
      <c r="AS12" s="275"/>
      <c r="AT12" s="284"/>
      <c r="AU12" s="274"/>
      <c r="AV12" s="275"/>
      <c r="AW12" s="177"/>
      <c r="AX12" s="177"/>
      <c r="AY12" s="177"/>
      <c r="AZ12" s="177"/>
      <c r="BA12" s="177"/>
      <c r="BB12" s="177"/>
      <c r="BC12" s="235"/>
      <c r="BD12" s="235"/>
      <c r="BE12" s="235"/>
      <c r="BF12" s="235"/>
      <c r="BG12" s="18"/>
      <c r="BH12" s="18"/>
      <c r="BI12" s="18"/>
      <c r="BJ12" s="2" t="s">
        <v>29</v>
      </c>
      <c r="BK12" s="10">
        <v>850</v>
      </c>
      <c r="BL12" s="1">
        <v>1</v>
      </c>
    </row>
    <row r="13" spans="2:70" ht="25.5" customHeight="1" x14ac:dyDescent="0.2">
      <c r="B13" s="38"/>
      <c r="C13" s="38"/>
      <c r="D13" s="298"/>
      <c r="E13" s="299"/>
      <c r="F13" s="299"/>
      <c r="G13" s="299"/>
      <c r="H13" s="300"/>
      <c r="I13" s="301"/>
      <c r="J13" s="302"/>
      <c r="K13" s="303"/>
      <c r="L13" s="304"/>
      <c r="M13" s="301"/>
      <c r="N13" s="302"/>
      <c r="O13" s="303"/>
      <c r="P13" s="304"/>
      <c r="Q13" s="118" t="str">
        <f>IF(I13="","",MROUND(((M13-I13)*60+O13-K13)/60,0.5))</f>
        <v/>
      </c>
      <c r="R13" s="119"/>
      <c r="S13" s="120"/>
      <c r="T13" s="301"/>
      <c r="U13" s="302"/>
      <c r="V13" s="303"/>
      <c r="W13" s="304"/>
      <c r="X13" s="301"/>
      <c r="Y13" s="302"/>
      <c r="Z13" s="303"/>
      <c r="AA13" s="304"/>
      <c r="AB13" s="305"/>
      <c r="AC13" s="306"/>
      <c r="AD13" s="307"/>
      <c r="AE13" s="132" t="str">
        <f>IF(T13="","",IF(AH13="⑥","",MROUND(((((X13-T13)*60)+Z13-V13))/60,0.5)*AB13))</f>
        <v/>
      </c>
      <c r="AF13" s="119"/>
      <c r="AG13" s="120"/>
      <c r="AH13" s="301"/>
      <c r="AI13" s="301"/>
      <c r="AJ13" s="146" t="str">
        <f>IF(AH13="","",VLOOKUP(AH13,$BJ$12:$BL$13,2,0))</f>
        <v/>
      </c>
      <c r="AK13" s="147"/>
      <c r="AL13" s="147"/>
      <c r="AM13" s="148"/>
      <c r="AN13" s="188" t="str">
        <f>IF(AH13="","",IF(AH13="⑥",AJ13,AE13*AJ13*2))</f>
        <v/>
      </c>
      <c r="AO13" s="208"/>
      <c r="AP13" s="209"/>
      <c r="AQ13" s="146"/>
      <c r="AR13" s="147"/>
      <c r="AS13" s="148"/>
      <c r="AT13" s="149" t="str">
        <f>IF(AN13="","",AN13+AQ13)</f>
        <v/>
      </c>
      <c r="AU13" s="150"/>
      <c r="AV13" s="151"/>
      <c r="AW13" s="185" t="str">
        <f>IF(AN13="","",AT13*0.1)</f>
        <v/>
      </c>
      <c r="AX13" s="186"/>
      <c r="AY13" s="187"/>
      <c r="AZ13" s="188" t="str">
        <f>IF(AN13="","",AT13-AW13)</f>
        <v/>
      </c>
      <c r="BA13" s="189"/>
      <c r="BB13" s="190"/>
      <c r="BC13" s="191"/>
      <c r="BD13" s="191"/>
      <c r="BE13" s="177"/>
      <c r="BF13" s="177"/>
      <c r="BG13" s="12"/>
      <c r="BH13" s="12"/>
      <c r="BI13" s="12"/>
      <c r="BJ13" s="2" t="s">
        <v>30</v>
      </c>
      <c r="BK13" s="10">
        <v>1070</v>
      </c>
      <c r="BL13" s="1">
        <v>1</v>
      </c>
      <c r="BM13" s="2"/>
      <c r="BN13" s="10"/>
    </row>
    <row r="14" spans="2:70" ht="26.15" customHeight="1" x14ac:dyDescent="0.2">
      <c r="B14" s="38"/>
      <c r="C14" s="38"/>
      <c r="D14" s="298"/>
      <c r="E14" s="299"/>
      <c r="F14" s="299"/>
      <c r="G14" s="299"/>
      <c r="H14" s="300"/>
      <c r="I14" s="301"/>
      <c r="J14" s="302"/>
      <c r="K14" s="303"/>
      <c r="L14" s="304"/>
      <c r="M14" s="301"/>
      <c r="N14" s="302"/>
      <c r="O14" s="303"/>
      <c r="P14" s="304"/>
      <c r="Q14" s="118" t="str">
        <f>IF(I14="","",MROUND(((M14-I14)*60+O14-K14)/60,0.5))</f>
        <v/>
      </c>
      <c r="R14" s="119"/>
      <c r="S14" s="120"/>
      <c r="T14" s="301"/>
      <c r="U14" s="302"/>
      <c r="V14" s="303"/>
      <c r="W14" s="304"/>
      <c r="X14" s="301"/>
      <c r="Y14" s="302"/>
      <c r="Z14" s="303"/>
      <c r="AA14" s="304"/>
      <c r="AB14" s="305"/>
      <c r="AC14" s="306"/>
      <c r="AD14" s="307"/>
      <c r="AE14" s="132" t="str">
        <f>IF(T14="","",IF(AH14="⑥","",MROUND(((((X14-T14)*60)+Z14-V14))/60,0.5)*AB14))</f>
        <v/>
      </c>
      <c r="AF14" s="119"/>
      <c r="AG14" s="120"/>
      <c r="AH14" s="301"/>
      <c r="AI14" s="301"/>
      <c r="AJ14" s="146" t="str">
        <f>IF(AH14="","",VLOOKUP(AH14,$BJ$12:$BL$13,2,0))</f>
        <v/>
      </c>
      <c r="AK14" s="147"/>
      <c r="AL14" s="147"/>
      <c r="AM14" s="148"/>
      <c r="AN14" s="188" t="str">
        <f>IF(AH14="","",IF(AH14="⑥",AJ14,AE14*AJ14*2))</f>
        <v/>
      </c>
      <c r="AO14" s="208"/>
      <c r="AP14" s="209"/>
      <c r="AQ14" s="146"/>
      <c r="AR14" s="147"/>
      <c r="AS14" s="148"/>
      <c r="AT14" s="149" t="str">
        <f t="shared" ref="AT14:AT43" si="0">IF(AN14="","",AN14+AQ14)</f>
        <v/>
      </c>
      <c r="AU14" s="150"/>
      <c r="AV14" s="151"/>
      <c r="AW14" s="185" t="str">
        <f t="shared" ref="AW14:AW43" si="1">IF(AN14="","",AT14*0.1)</f>
        <v/>
      </c>
      <c r="AX14" s="186"/>
      <c r="AY14" s="187"/>
      <c r="AZ14" s="188" t="str">
        <f t="shared" ref="AZ14:AZ43" si="2">IF(AN14="","",AT14-AW14)</f>
        <v/>
      </c>
      <c r="BA14" s="189"/>
      <c r="BB14" s="190"/>
      <c r="BC14" s="191"/>
      <c r="BD14" s="191"/>
      <c r="BE14" s="177"/>
      <c r="BF14" s="177"/>
      <c r="BG14" s="12"/>
      <c r="BH14" s="12"/>
      <c r="BI14" s="12"/>
      <c r="BJ14" s="12"/>
      <c r="BM14" s="2"/>
      <c r="BN14" s="10"/>
    </row>
    <row r="15" spans="2:70" ht="26.15" customHeight="1" x14ac:dyDescent="0.2">
      <c r="B15" s="38"/>
      <c r="C15" s="38"/>
      <c r="D15" s="298"/>
      <c r="E15" s="299"/>
      <c r="F15" s="299"/>
      <c r="G15" s="299"/>
      <c r="H15" s="300"/>
      <c r="I15" s="301"/>
      <c r="J15" s="302"/>
      <c r="K15" s="303"/>
      <c r="L15" s="304"/>
      <c r="M15" s="301"/>
      <c r="N15" s="302"/>
      <c r="O15" s="303"/>
      <c r="P15" s="304"/>
      <c r="Q15" s="118" t="str">
        <f t="shared" ref="Q15:Q42" si="3">IF(I15="","",MROUND(((M15-I15)*60+O15-K15)/60,0.5))</f>
        <v/>
      </c>
      <c r="R15" s="119"/>
      <c r="S15" s="120"/>
      <c r="T15" s="301"/>
      <c r="U15" s="302"/>
      <c r="V15" s="303"/>
      <c r="W15" s="304"/>
      <c r="X15" s="301"/>
      <c r="Y15" s="302"/>
      <c r="Z15" s="303"/>
      <c r="AA15" s="304"/>
      <c r="AB15" s="305"/>
      <c r="AC15" s="306"/>
      <c r="AD15" s="307"/>
      <c r="AE15" s="132" t="str">
        <f t="shared" ref="AE15:AE42" si="4">IF(T15="","",IF(AH15="⑥","",MROUND(((((X15-T15)*60)+Z15-V15))/60,0.5)*AB15))</f>
        <v/>
      </c>
      <c r="AF15" s="119"/>
      <c r="AG15" s="120"/>
      <c r="AH15" s="301"/>
      <c r="AI15" s="301"/>
      <c r="AJ15" s="146" t="str">
        <f>IF(AH15="","",VLOOKUP(AH15,$BJ$12:$BL$13,2,0))</f>
        <v/>
      </c>
      <c r="AK15" s="147"/>
      <c r="AL15" s="147"/>
      <c r="AM15" s="148"/>
      <c r="AN15" s="188" t="str">
        <f>IF(AH15="","",IF(AH15="⑥",AJ15,AE15*AJ15*2))</f>
        <v/>
      </c>
      <c r="AO15" s="208"/>
      <c r="AP15" s="209"/>
      <c r="AQ15" s="146"/>
      <c r="AR15" s="147"/>
      <c r="AS15" s="148"/>
      <c r="AT15" s="149" t="str">
        <f t="shared" si="0"/>
        <v/>
      </c>
      <c r="AU15" s="150"/>
      <c r="AV15" s="151"/>
      <c r="AW15" s="185" t="str">
        <f t="shared" si="1"/>
        <v/>
      </c>
      <c r="AX15" s="186"/>
      <c r="AY15" s="187"/>
      <c r="AZ15" s="188" t="str">
        <f t="shared" si="2"/>
        <v/>
      </c>
      <c r="BA15" s="189"/>
      <c r="BB15" s="190"/>
      <c r="BC15" s="191"/>
      <c r="BD15" s="191"/>
      <c r="BE15" s="177"/>
      <c r="BF15" s="177"/>
      <c r="BG15" s="12"/>
      <c r="BH15" s="12"/>
      <c r="BI15" s="12"/>
      <c r="BJ15" s="12"/>
      <c r="BM15" s="2"/>
      <c r="BN15" s="10"/>
    </row>
    <row r="16" spans="2:70" ht="26.15" customHeight="1" x14ac:dyDescent="0.2">
      <c r="B16" s="38"/>
      <c r="C16" s="38"/>
      <c r="D16" s="298"/>
      <c r="E16" s="299"/>
      <c r="F16" s="299"/>
      <c r="G16" s="299"/>
      <c r="H16" s="300"/>
      <c r="I16" s="301"/>
      <c r="J16" s="302"/>
      <c r="K16" s="303"/>
      <c r="L16" s="304"/>
      <c r="M16" s="301"/>
      <c r="N16" s="302"/>
      <c r="O16" s="303"/>
      <c r="P16" s="304"/>
      <c r="Q16" s="118" t="str">
        <f t="shared" si="3"/>
        <v/>
      </c>
      <c r="R16" s="119"/>
      <c r="S16" s="120"/>
      <c r="T16" s="301"/>
      <c r="U16" s="302"/>
      <c r="V16" s="303"/>
      <c r="W16" s="304"/>
      <c r="X16" s="301"/>
      <c r="Y16" s="302"/>
      <c r="Z16" s="303"/>
      <c r="AA16" s="304"/>
      <c r="AB16" s="305"/>
      <c r="AC16" s="306"/>
      <c r="AD16" s="307"/>
      <c r="AE16" s="132" t="str">
        <f t="shared" si="4"/>
        <v/>
      </c>
      <c r="AF16" s="119"/>
      <c r="AG16" s="120"/>
      <c r="AH16" s="301"/>
      <c r="AI16" s="301"/>
      <c r="AJ16" s="146" t="str">
        <f>IF(AH16="","",VLOOKUP(AH16,$BJ$12:$BL$13,2,0))</f>
        <v/>
      </c>
      <c r="AK16" s="147"/>
      <c r="AL16" s="147"/>
      <c r="AM16" s="148"/>
      <c r="AN16" s="188" t="str">
        <f>IF(AH16="","",IF(AH16="⑥",AJ16,AE16*AJ16*2))</f>
        <v/>
      </c>
      <c r="AO16" s="208"/>
      <c r="AP16" s="209"/>
      <c r="AQ16" s="146"/>
      <c r="AR16" s="147"/>
      <c r="AS16" s="148"/>
      <c r="AT16" s="149" t="str">
        <f t="shared" si="0"/>
        <v/>
      </c>
      <c r="AU16" s="150"/>
      <c r="AV16" s="151"/>
      <c r="AW16" s="185" t="str">
        <f t="shared" si="1"/>
        <v/>
      </c>
      <c r="AX16" s="186"/>
      <c r="AY16" s="187"/>
      <c r="AZ16" s="188" t="str">
        <f t="shared" si="2"/>
        <v/>
      </c>
      <c r="BA16" s="189"/>
      <c r="BB16" s="190"/>
      <c r="BC16" s="191"/>
      <c r="BD16" s="191"/>
      <c r="BE16" s="177"/>
      <c r="BF16" s="177"/>
      <c r="BG16" s="12"/>
      <c r="BH16" s="12"/>
      <c r="BI16" s="12"/>
      <c r="BJ16" s="12"/>
      <c r="BM16" s="2"/>
      <c r="BN16" s="10"/>
    </row>
    <row r="17" spans="2:66" ht="26.15" customHeight="1" x14ac:dyDescent="0.2">
      <c r="B17" s="38"/>
      <c r="C17" s="38"/>
      <c r="D17" s="298"/>
      <c r="E17" s="299"/>
      <c r="F17" s="299"/>
      <c r="G17" s="299"/>
      <c r="H17" s="300"/>
      <c r="I17" s="301"/>
      <c r="J17" s="302"/>
      <c r="K17" s="303"/>
      <c r="L17" s="304"/>
      <c r="M17" s="301"/>
      <c r="N17" s="302"/>
      <c r="O17" s="303"/>
      <c r="P17" s="304"/>
      <c r="Q17" s="118" t="str">
        <f t="shared" si="3"/>
        <v/>
      </c>
      <c r="R17" s="119"/>
      <c r="S17" s="120"/>
      <c r="T17" s="301"/>
      <c r="U17" s="302"/>
      <c r="V17" s="303"/>
      <c r="W17" s="304"/>
      <c r="X17" s="301"/>
      <c r="Y17" s="302"/>
      <c r="Z17" s="303"/>
      <c r="AA17" s="304"/>
      <c r="AB17" s="305"/>
      <c r="AC17" s="306"/>
      <c r="AD17" s="307"/>
      <c r="AE17" s="132" t="str">
        <f t="shared" si="4"/>
        <v/>
      </c>
      <c r="AF17" s="119"/>
      <c r="AG17" s="120"/>
      <c r="AH17" s="301"/>
      <c r="AI17" s="301"/>
      <c r="AJ17" s="146" t="str">
        <f>IF(AH17="","",VLOOKUP(AH17,$BJ$12:$BL$13,2,0))</f>
        <v/>
      </c>
      <c r="AK17" s="147"/>
      <c r="AL17" s="147"/>
      <c r="AM17" s="148"/>
      <c r="AN17" s="188" t="str">
        <f>IF(AH17="","",IF(AH17="⑥",AJ17,AE17*AJ17*2))</f>
        <v/>
      </c>
      <c r="AO17" s="208"/>
      <c r="AP17" s="209"/>
      <c r="AQ17" s="146"/>
      <c r="AR17" s="147"/>
      <c r="AS17" s="148"/>
      <c r="AT17" s="149" t="str">
        <f t="shared" si="0"/>
        <v/>
      </c>
      <c r="AU17" s="150"/>
      <c r="AV17" s="151"/>
      <c r="AW17" s="185" t="str">
        <f t="shared" si="1"/>
        <v/>
      </c>
      <c r="AX17" s="186"/>
      <c r="AY17" s="187"/>
      <c r="AZ17" s="188" t="str">
        <f t="shared" si="2"/>
        <v/>
      </c>
      <c r="BA17" s="189"/>
      <c r="BB17" s="190"/>
      <c r="BC17" s="191"/>
      <c r="BD17" s="191"/>
      <c r="BE17" s="177"/>
      <c r="BF17" s="177"/>
      <c r="BG17" s="12"/>
      <c r="BH17" s="12"/>
      <c r="BI17" s="12"/>
      <c r="BJ17" s="12"/>
      <c r="BM17" s="2"/>
      <c r="BN17" s="10"/>
    </row>
    <row r="18" spans="2:66" ht="26.15" customHeight="1" x14ac:dyDescent="0.2">
      <c r="B18" s="38"/>
      <c r="C18" s="38"/>
      <c r="D18" s="298"/>
      <c r="E18" s="299"/>
      <c r="F18" s="299"/>
      <c r="G18" s="299"/>
      <c r="H18" s="300"/>
      <c r="I18" s="301"/>
      <c r="J18" s="302"/>
      <c r="K18" s="303"/>
      <c r="L18" s="304"/>
      <c r="M18" s="301"/>
      <c r="N18" s="302"/>
      <c r="O18" s="303"/>
      <c r="P18" s="304"/>
      <c r="Q18" s="118" t="str">
        <f t="shared" si="3"/>
        <v/>
      </c>
      <c r="R18" s="119"/>
      <c r="S18" s="120"/>
      <c r="T18" s="301"/>
      <c r="U18" s="302"/>
      <c r="V18" s="303"/>
      <c r="W18" s="304"/>
      <c r="X18" s="301"/>
      <c r="Y18" s="302"/>
      <c r="Z18" s="303"/>
      <c r="AA18" s="304"/>
      <c r="AB18" s="305"/>
      <c r="AC18" s="306"/>
      <c r="AD18" s="307"/>
      <c r="AE18" s="132" t="str">
        <f t="shared" si="4"/>
        <v/>
      </c>
      <c r="AF18" s="119"/>
      <c r="AG18" s="120"/>
      <c r="AH18" s="301"/>
      <c r="AI18" s="301"/>
      <c r="AJ18" s="146" t="str">
        <f t="shared" ref="AJ18:AJ43" si="5">IF(AH18="","",VLOOKUP(AH18,$BJ$12:$BL$13,2,0))</f>
        <v/>
      </c>
      <c r="AK18" s="147"/>
      <c r="AL18" s="147"/>
      <c r="AM18" s="148"/>
      <c r="AN18" s="188" t="str">
        <f t="shared" ref="AN18:AN42" si="6">IF(AH18="","",IF(AH18="⑥",AJ18,AE18*AJ18*2))</f>
        <v/>
      </c>
      <c r="AO18" s="208"/>
      <c r="AP18" s="209"/>
      <c r="AQ18" s="146"/>
      <c r="AR18" s="147"/>
      <c r="AS18" s="148"/>
      <c r="AT18" s="149" t="str">
        <f t="shared" si="0"/>
        <v/>
      </c>
      <c r="AU18" s="150"/>
      <c r="AV18" s="151"/>
      <c r="AW18" s="185" t="str">
        <f t="shared" si="1"/>
        <v/>
      </c>
      <c r="AX18" s="186"/>
      <c r="AY18" s="187"/>
      <c r="AZ18" s="188" t="str">
        <f t="shared" si="2"/>
        <v/>
      </c>
      <c r="BA18" s="189"/>
      <c r="BB18" s="190"/>
      <c r="BC18" s="191"/>
      <c r="BD18" s="191"/>
      <c r="BE18" s="177"/>
      <c r="BF18" s="177"/>
      <c r="BG18" s="12"/>
      <c r="BH18" s="12"/>
      <c r="BI18" s="12"/>
      <c r="BJ18" s="12"/>
      <c r="BM18" s="2"/>
      <c r="BN18" s="10"/>
    </row>
    <row r="19" spans="2:66" ht="26.15" customHeight="1" x14ac:dyDescent="0.2">
      <c r="B19" s="38"/>
      <c r="C19" s="38"/>
      <c r="D19" s="298"/>
      <c r="E19" s="299"/>
      <c r="F19" s="299"/>
      <c r="G19" s="299"/>
      <c r="H19" s="300"/>
      <c r="I19" s="301"/>
      <c r="J19" s="302"/>
      <c r="K19" s="303"/>
      <c r="L19" s="304"/>
      <c r="M19" s="301"/>
      <c r="N19" s="302"/>
      <c r="O19" s="303"/>
      <c r="P19" s="304"/>
      <c r="Q19" s="118" t="str">
        <f t="shared" si="3"/>
        <v/>
      </c>
      <c r="R19" s="119"/>
      <c r="S19" s="120"/>
      <c r="T19" s="301"/>
      <c r="U19" s="302"/>
      <c r="V19" s="303"/>
      <c r="W19" s="304"/>
      <c r="X19" s="301"/>
      <c r="Y19" s="302"/>
      <c r="Z19" s="303"/>
      <c r="AA19" s="304"/>
      <c r="AB19" s="305"/>
      <c r="AC19" s="306"/>
      <c r="AD19" s="307"/>
      <c r="AE19" s="132" t="str">
        <f t="shared" si="4"/>
        <v/>
      </c>
      <c r="AF19" s="119"/>
      <c r="AG19" s="120"/>
      <c r="AH19" s="301"/>
      <c r="AI19" s="301"/>
      <c r="AJ19" s="146" t="str">
        <f t="shared" si="5"/>
        <v/>
      </c>
      <c r="AK19" s="147"/>
      <c r="AL19" s="147"/>
      <c r="AM19" s="148"/>
      <c r="AN19" s="188" t="str">
        <f t="shared" si="6"/>
        <v/>
      </c>
      <c r="AO19" s="208"/>
      <c r="AP19" s="209"/>
      <c r="AQ19" s="146"/>
      <c r="AR19" s="147"/>
      <c r="AS19" s="148"/>
      <c r="AT19" s="149" t="str">
        <f t="shared" si="0"/>
        <v/>
      </c>
      <c r="AU19" s="150"/>
      <c r="AV19" s="151"/>
      <c r="AW19" s="185" t="str">
        <f t="shared" si="1"/>
        <v/>
      </c>
      <c r="AX19" s="186"/>
      <c r="AY19" s="187"/>
      <c r="AZ19" s="188" t="str">
        <f t="shared" si="2"/>
        <v/>
      </c>
      <c r="BA19" s="189"/>
      <c r="BB19" s="190"/>
      <c r="BC19" s="191"/>
      <c r="BD19" s="191"/>
      <c r="BE19" s="177"/>
      <c r="BF19" s="177"/>
      <c r="BG19" s="12"/>
      <c r="BH19" s="12"/>
      <c r="BI19" s="12"/>
      <c r="BJ19" s="12"/>
      <c r="BM19" s="2"/>
      <c r="BN19" s="10"/>
    </row>
    <row r="20" spans="2:66" ht="26.15" customHeight="1" x14ac:dyDescent="0.2">
      <c r="B20" s="38"/>
      <c r="C20" s="38"/>
      <c r="D20" s="298"/>
      <c r="E20" s="299"/>
      <c r="F20" s="299"/>
      <c r="G20" s="299"/>
      <c r="H20" s="300"/>
      <c r="I20" s="301"/>
      <c r="J20" s="302"/>
      <c r="K20" s="303"/>
      <c r="L20" s="304"/>
      <c r="M20" s="301"/>
      <c r="N20" s="302"/>
      <c r="O20" s="303"/>
      <c r="P20" s="304"/>
      <c r="Q20" s="118" t="str">
        <f t="shared" si="3"/>
        <v/>
      </c>
      <c r="R20" s="119"/>
      <c r="S20" s="120"/>
      <c r="T20" s="301"/>
      <c r="U20" s="302"/>
      <c r="V20" s="303"/>
      <c r="W20" s="304"/>
      <c r="X20" s="301"/>
      <c r="Y20" s="302"/>
      <c r="Z20" s="303"/>
      <c r="AA20" s="304"/>
      <c r="AB20" s="305"/>
      <c r="AC20" s="306"/>
      <c r="AD20" s="307"/>
      <c r="AE20" s="132" t="str">
        <f t="shared" si="4"/>
        <v/>
      </c>
      <c r="AF20" s="119"/>
      <c r="AG20" s="120"/>
      <c r="AH20" s="301"/>
      <c r="AI20" s="301"/>
      <c r="AJ20" s="146" t="str">
        <f t="shared" si="5"/>
        <v/>
      </c>
      <c r="AK20" s="147"/>
      <c r="AL20" s="147"/>
      <c r="AM20" s="148"/>
      <c r="AN20" s="188" t="str">
        <f t="shared" si="6"/>
        <v/>
      </c>
      <c r="AO20" s="208"/>
      <c r="AP20" s="209"/>
      <c r="AQ20" s="146"/>
      <c r="AR20" s="147"/>
      <c r="AS20" s="148"/>
      <c r="AT20" s="149" t="str">
        <f t="shared" si="0"/>
        <v/>
      </c>
      <c r="AU20" s="150"/>
      <c r="AV20" s="151"/>
      <c r="AW20" s="185" t="str">
        <f t="shared" si="1"/>
        <v/>
      </c>
      <c r="AX20" s="186"/>
      <c r="AY20" s="187"/>
      <c r="AZ20" s="188" t="str">
        <f t="shared" si="2"/>
        <v/>
      </c>
      <c r="BA20" s="189"/>
      <c r="BB20" s="190"/>
      <c r="BC20" s="191"/>
      <c r="BD20" s="191"/>
      <c r="BE20" s="177"/>
      <c r="BF20" s="177"/>
      <c r="BG20" s="12"/>
      <c r="BH20" s="12"/>
      <c r="BI20" s="12"/>
      <c r="BJ20" s="12"/>
      <c r="BM20" s="2"/>
      <c r="BN20" s="10"/>
    </row>
    <row r="21" spans="2:66" ht="26.15" customHeight="1" x14ac:dyDescent="0.2">
      <c r="B21" s="38"/>
      <c r="C21" s="38"/>
      <c r="D21" s="298"/>
      <c r="E21" s="299"/>
      <c r="F21" s="299"/>
      <c r="G21" s="299"/>
      <c r="H21" s="300"/>
      <c r="I21" s="301"/>
      <c r="J21" s="302"/>
      <c r="K21" s="303"/>
      <c r="L21" s="304"/>
      <c r="M21" s="301"/>
      <c r="N21" s="302"/>
      <c r="O21" s="303"/>
      <c r="P21" s="304"/>
      <c r="Q21" s="118" t="str">
        <f t="shared" si="3"/>
        <v/>
      </c>
      <c r="R21" s="119"/>
      <c r="S21" s="120"/>
      <c r="T21" s="301"/>
      <c r="U21" s="302"/>
      <c r="V21" s="303"/>
      <c r="W21" s="304"/>
      <c r="X21" s="301"/>
      <c r="Y21" s="302"/>
      <c r="Z21" s="303"/>
      <c r="AA21" s="304"/>
      <c r="AB21" s="305"/>
      <c r="AC21" s="306"/>
      <c r="AD21" s="307"/>
      <c r="AE21" s="132" t="str">
        <f t="shared" si="4"/>
        <v/>
      </c>
      <c r="AF21" s="119"/>
      <c r="AG21" s="120"/>
      <c r="AH21" s="301"/>
      <c r="AI21" s="301"/>
      <c r="AJ21" s="146" t="str">
        <f t="shared" si="5"/>
        <v/>
      </c>
      <c r="AK21" s="147"/>
      <c r="AL21" s="147"/>
      <c r="AM21" s="148"/>
      <c r="AN21" s="188" t="str">
        <f t="shared" si="6"/>
        <v/>
      </c>
      <c r="AO21" s="208"/>
      <c r="AP21" s="209"/>
      <c r="AQ21" s="146"/>
      <c r="AR21" s="147"/>
      <c r="AS21" s="148"/>
      <c r="AT21" s="149" t="str">
        <f t="shared" si="0"/>
        <v/>
      </c>
      <c r="AU21" s="150"/>
      <c r="AV21" s="151"/>
      <c r="AW21" s="185" t="str">
        <f t="shared" si="1"/>
        <v/>
      </c>
      <c r="AX21" s="186"/>
      <c r="AY21" s="187"/>
      <c r="AZ21" s="188" t="str">
        <f t="shared" si="2"/>
        <v/>
      </c>
      <c r="BA21" s="189"/>
      <c r="BB21" s="190"/>
      <c r="BC21" s="191"/>
      <c r="BD21" s="191"/>
      <c r="BE21" s="177"/>
      <c r="BF21" s="177"/>
      <c r="BG21" s="12"/>
      <c r="BH21" s="12"/>
      <c r="BI21" s="12"/>
      <c r="BJ21" s="12"/>
      <c r="BM21" s="2"/>
      <c r="BN21" s="10"/>
    </row>
    <row r="22" spans="2:66" ht="26.15" customHeight="1" x14ac:dyDescent="0.2">
      <c r="B22" s="38"/>
      <c r="C22" s="38"/>
      <c r="D22" s="298"/>
      <c r="E22" s="299"/>
      <c r="F22" s="299"/>
      <c r="G22" s="299"/>
      <c r="H22" s="300"/>
      <c r="I22" s="301"/>
      <c r="J22" s="302"/>
      <c r="K22" s="303"/>
      <c r="L22" s="304"/>
      <c r="M22" s="301"/>
      <c r="N22" s="302"/>
      <c r="O22" s="303"/>
      <c r="P22" s="304"/>
      <c r="Q22" s="118" t="str">
        <f t="shared" si="3"/>
        <v/>
      </c>
      <c r="R22" s="119"/>
      <c r="S22" s="120"/>
      <c r="T22" s="301"/>
      <c r="U22" s="302"/>
      <c r="V22" s="303"/>
      <c r="W22" s="304"/>
      <c r="X22" s="301"/>
      <c r="Y22" s="302"/>
      <c r="Z22" s="303"/>
      <c r="AA22" s="304"/>
      <c r="AB22" s="305"/>
      <c r="AC22" s="306"/>
      <c r="AD22" s="307"/>
      <c r="AE22" s="132" t="str">
        <f t="shared" si="4"/>
        <v/>
      </c>
      <c r="AF22" s="119"/>
      <c r="AG22" s="120"/>
      <c r="AH22" s="301"/>
      <c r="AI22" s="301"/>
      <c r="AJ22" s="146" t="str">
        <f t="shared" si="5"/>
        <v/>
      </c>
      <c r="AK22" s="147"/>
      <c r="AL22" s="147"/>
      <c r="AM22" s="148"/>
      <c r="AN22" s="188" t="str">
        <f t="shared" si="6"/>
        <v/>
      </c>
      <c r="AO22" s="208"/>
      <c r="AP22" s="209"/>
      <c r="AQ22" s="146"/>
      <c r="AR22" s="147"/>
      <c r="AS22" s="148"/>
      <c r="AT22" s="149" t="str">
        <f t="shared" si="0"/>
        <v/>
      </c>
      <c r="AU22" s="150"/>
      <c r="AV22" s="151"/>
      <c r="AW22" s="185" t="str">
        <f t="shared" si="1"/>
        <v/>
      </c>
      <c r="AX22" s="186"/>
      <c r="AY22" s="187"/>
      <c r="AZ22" s="188" t="str">
        <f t="shared" si="2"/>
        <v/>
      </c>
      <c r="BA22" s="189"/>
      <c r="BB22" s="190"/>
      <c r="BC22" s="191"/>
      <c r="BD22" s="191"/>
      <c r="BE22" s="177"/>
      <c r="BF22" s="177"/>
      <c r="BG22" s="12"/>
      <c r="BH22" s="12"/>
      <c r="BI22" s="12"/>
      <c r="BJ22" s="12"/>
      <c r="BM22" s="2"/>
      <c r="BN22" s="10"/>
    </row>
    <row r="23" spans="2:66" ht="26.15" customHeight="1" x14ac:dyDescent="0.2">
      <c r="B23" s="38"/>
      <c r="C23" s="38"/>
      <c r="D23" s="298"/>
      <c r="E23" s="299"/>
      <c r="F23" s="299"/>
      <c r="G23" s="299"/>
      <c r="H23" s="300"/>
      <c r="I23" s="301"/>
      <c r="J23" s="302"/>
      <c r="K23" s="303"/>
      <c r="L23" s="304"/>
      <c r="M23" s="301"/>
      <c r="N23" s="302"/>
      <c r="O23" s="303"/>
      <c r="P23" s="304"/>
      <c r="Q23" s="118" t="str">
        <f t="shared" si="3"/>
        <v/>
      </c>
      <c r="R23" s="119"/>
      <c r="S23" s="120"/>
      <c r="T23" s="301"/>
      <c r="U23" s="302"/>
      <c r="V23" s="303"/>
      <c r="W23" s="304"/>
      <c r="X23" s="301"/>
      <c r="Y23" s="302"/>
      <c r="Z23" s="303"/>
      <c r="AA23" s="304"/>
      <c r="AB23" s="305"/>
      <c r="AC23" s="306"/>
      <c r="AD23" s="307"/>
      <c r="AE23" s="132" t="str">
        <f t="shared" si="4"/>
        <v/>
      </c>
      <c r="AF23" s="119"/>
      <c r="AG23" s="120"/>
      <c r="AH23" s="301"/>
      <c r="AI23" s="301"/>
      <c r="AJ23" s="146" t="str">
        <f t="shared" si="5"/>
        <v/>
      </c>
      <c r="AK23" s="147"/>
      <c r="AL23" s="147"/>
      <c r="AM23" s="148"/>
      <c r="AN23" s="188" t="str">
        <f t="shared" si="6"/>
        <v/>
      </c>
      <c r="AO23" s="208"/>
      <c r="AP23" s="209"/>
      <c r="AQ23" s="146"/>
      <c r="AR23" s="147"/>
      <c r="AS23" s="148"/>
      <c r="AT23" s="149" t="str">
        <f t="shared" si="0"/>
        <v/>
      </c>
      <c r="AU23" s="150"/>
      <c r="AV23" s="151"/>
      <c r="AW23" s="185" t="str">
        <f t="shared" si="1"/>
        <v/>
      </c>
      <c r="AX23" s="186"/>
      <c r="AY23" s="187"/>
      <c r="AZ23" s="188" t="str">
        <f t="shared" si="2"/>
        <v/>
      </c>
      <c r="BA23" s="189"/>
      <c r="BB23" s="190"/>
      <c r="BC23" s="191"/>
      <c r="BD23" s="191"/>
      <c r="BE23" s="177"/>
      <c r="BF23" s="177"/>
      <c r="BG23" s="12"/>
      <c r="BH23" s="12"/>
      <c r="BI23" s="12"/>
      <c r="BJ23" s="12"/>
      <c r="BM23" s="2"/>
      <c r="BN23" s="10"/>
    </row>
    <row r="24" spans="2:66" ht="26.15" customHeight="1" x14ac:dyDescent="0.2">
      <c r="B24" s="38"/>
      <c r="C24" s="38"/>
      <c r="D24" s="298"/>
      <c r="E24" s="299"/>
      <c r="F24" s="299"/>
      <c r="G24" s="299"/>
      <c r="H24" s="300"/>
      <c r="I24" s="301"/>
      <c r="J24" s="302"/>
      <c r="K24" s="303"/>
      <c r="L24" s="304"/>
      <c r="M24" s="301"/>
      <c r="N24" s="302"/>
      <c r="O24" s="303"/>
      <c r="P24" s="304"/>
      <c r="Q24" s="118" t="str">
        <f t="shared" si="3"/>
        <v/>
      </c>
      <c r="R24" s="119"/>
      <c r="S24" s="120"/>
      <c r="T24" s="301"/>
      <c r="U24" s="302"/>
      <c r="V24" s="303"/>
      <c r="W24" s="304"/>
      <c r="X24" s="301"/>
      <c r="Y24" s="302"/>
      <c r="Z24" s="303"/>
      <c r="AA24" s="304"/>
      <c r="AB24" s="305"/>
      <c r="AC24" s="306"/>
      <c r="AD24" s="307"/>
      <c r="AE24" s="132" t="str">
        <f t="shared" si="4"/>
        <v/>
      </c>
      <c r="AF24" s="119"/>
      <c r="AG24" s="120"/>
      <c r="AH24" s="301"/>
      <c r="AI24" s="301"/>
      <c r="AJ24" s="146" t="str">
        <f t="shared" si="5"/>
        <v/>
      </c>
      <c r="AK24" s="147"/>
      <c r="AL24" s="147"/>
      <c r="AM24" s="148"/>
      <c r="AN24" s="188" t="str">
        <f t="shared" si="6"/>
        <v/>
      </c>
      <c r="AO24" s="208"/>
      <c r="AP24" s="209"/>
      <c r="AQ24" s="146"/>
      <c r="AR24" s="147"/>
      <c r="AS24" s="148"/>
      <c r="AT24" s="149" t="str">
        <f t="shared" si="0"/>
        <v/>
      </c>
      <c r="AU24" s="150"/>
      <c r="AV24" s="151"/>
      <c r="AW24" s="185" t="str">
        <f t="shared" si="1"/>
        <v/>
      </c>
      <c r="AX24" s="186"/>
      <c r="AY24" s="187"/>
      <c r="AZ24" s="188" t="str">
        <f t="shared" si="2"/>
        <v/>
      </c>
      <c r="BA24" s="189"/>
      <c r="BB24" s="190"/>
      <c r="BC24" s="191"/>
      <c r="BD24" s="191"/>
      <c r="BE24" s="177"/>
      <c r="BF24" s="177"/>
      <c r="BG24" s="12"/>
      <c r="BH24" s="12"/>
      <c r="BI24" s="12"/>
      <c r="BJ24" s="12"/>
      <c r="BM24" s="2"/>
      <c r="BN24" s="10"/>
    </row>
    <row r="25" spans="2:66" ht="26.15" customHeight="1" x14ac:dyDescent="0.2">
      <c r="B25" s="38"/>
      <c r="C25" s="38"/>
      <c r="D25" s="298"/>
      <c r="E25" s="299"/>
      <c r="F25" s="299"/>
      <c r="G25" s="299"/>
      <c r="H25" s="300"/>
      <c r="I25" s="301"/>
      <c r="J25" s="302"/>
      <c r="K25" s="303"/>
      <c r="L25" s="304"/>
      <c r="M25" s="301"/>
      <c r="N25" s="302"/>
      <c r="O25" s="303"/>
      <c r="P25" s="304"/>
      <c r="Q25" s="118" t="str">
        <f t="shared" si="3"/>
        <v/>
      </c>
      <c r="R25" s="119"/>
      <c r="S25" s="120"/>
      <c r="T25" s="301"/>
      <c r="U25" s="302"/>
      <c r="V25" s="303"/>
      <c r="W25" s="304"/>
      <c r="X25" s="301"/>
      <c r="Y25" s="302"/>
      <c r="Z25" s="303"/>
      <c r="AA25" s="304"/>
      <c r="AB25" s="305"/>
      <c r="AC25" s="306"/>
      <c r="AD25" s="307"/>
      <c r="AE25" s="132" t="str">
        <f t="shared" si="4"/>
        <v/>
      </c>
      <c r="AF25" s="119"/>
      <c r="AG25" s="120"/>
      <c r="AH25" s="301"/>
      <c r="AI25" s="301"/>
      <c r="AJ25" s="146" t="str">
        <f t="shared" si="5"/>
        <v/>
      </c>
      <c r="AK25" s="147"/>
      <c r="AL25" s="147"/>
      <c r="AM25" s="148"/>
      <c r="AN25" s="184" t="str">
        <f t="shared" si="6"/>
        <v/>
      </c>
      <c r="AO25" s="184"/>
      <c r="AP25" s="184"/>
      <c r="AQ25" s="146"/>
      <c r="AR25" s="147"/>
      <c r="AS25" s="148"/>
      <c r="AT25" s="149" t="str">
        <f t="shared" si="0"/>
        <v/>
      </c>
      <c r="AU25" s="150"/>
      <c r="AV25" s="151"/>
      <c r="AW25" s="185" t="str">
        <f t="shared" si="1"/>
        <v/>
      </c>
      <c r="AX25" s="186"/>
      <c r="AY25" s="187"/>
      <c r="AZ25" s="188" t="str">
        <f t="shared" si="2"/>
        <v/>
      </c>
      <c r="BA25" s="189"/>
      <c r="BB25" s="190"/>
      <c r="BC25" s="191"/>
      <c r="BD25" s="191"/>
      <c r="BE25" s="177"/>
      <c r="BF25" s="177"/>
      <c r="BG25" s="12"/>
      <c r="BH25" s="12"/>
      <c r="BI25" s="12"/>
      <c r="BJ25" s="12"/>
      <c r="BM25" s="2"/>
      <c r="BN25" s="10"/>
    </row>
    <row r="26" spans="2:66" ht="26.15" customHeight="1" x14ac:dyDescent="0.2">
      <c r="B26" s="38"/>
      <c r="C26" s="38"/>
      <c r="D26" s="298"/>
      <c r="E26" s="299"/>
      <c r="F26" s="299"/>
      <c r="G26" s="299"/>
      <c r="H26" s="300"/>
      <c r="I26" s="301"/>
      <c r="J26" s="302"/>
      <c r="K26" s="303"/>
      <c r="L26" s="304"/>
      <c r="M26" s="301"/>
      <c r="N26" s="302"/>
      <c r="O26" s="303"/>
      <c r="P26" s="304"/>
      <c r="Q26" s="118" t="str">
        <f t="shared" si="3"/>
        <v/>
      </c>
      <c r="R26" s="119"/>
      <c r="S26" s="120"/>
      <c r="T26" s="301"/>
      <c r="U26" s="302"/>
      <c r="V26" s="303"/>
      <c r="W26" s="304"/>
      <c r="X26" s="301"/>
      <c r="Y26" s="302"/>
      <c r="Z26" s="303"/>
      <c r="AA26" s="304"/>
      <c r="AB26" s="305"/>
      <c r="AC26" s="306"/>
      <c r="AD26" s="307"/>
      <c r="AE26" s="132" t="str">
        <f t="shared" si="4"/>
        <v/>
      </c>
      <c r="AF26" s="119"/>
      <c r="AG26" s="120"/>
      <c r="AH26" s="301"/>
      <c r="AI26" s="301"/>
      <c r="AJ26" s="146" t="str">
        <f t="shared" si="5"/>
        <v/>
      </c>
      <c r="AK26" s="147"/>
      <c r="AL26" s="147"/>
      <c r="AM26" s="148"/>
      <c r="AN26" s="184" t="str">
        <f t="shared" si="6"/>
        <v/>
      </c>
      <c r="AO26" s="184"/>
      <c r="AP26" s="184"/>
      <c r="AQ26" s="146"/>
      <c r="AR26" s="147"/>
      <c r="AS26" s="148"/>
      <c r="AT26" s="149" t="str">
        <f t="shared" si="0"/>
        <v/>
      </c>
      <c r="AU26" s="150"/>
      <c r="AV26" s="151"/>
      <c r="AW26" s="185" t="str">
        <f t="shared" si="1"/>
        <v/>
      </c>
      <c r="AX26" s="186"/>
      <c r="AY26" s="187"/>
      <c r="AZ26" s="188" t="str">
        <f t="shared" si="2"/>
        <v/>
      </c>
      <c r="BA26" s="189"/>
      <c r="BB26" s="190"/>
      <c r="BC26" s="191"/>
      <c r="BD26" s="191"/>
      <c r="BE26" s="177"/>
      <c r="BF26" s="177"/>
      <c r="BG26" s="12"/>
      <c r="BH26" s="12"/>
      <c r="BI26" s="12"/>
      <c r="BJ26" s="12"/>
      <c r="BM26" s="2"/>
      <c r="BN26" s="10"/>
    </row>
    <row r="27" spans="2:66" ht="26.15" customHeight="1" x14ac:dyDescent="0.2">
      <c r="B27" s="38"/>
      <c r="C27" s="38"/>
      <c r="D27" s="298"/>
      <c r="E27" s="299"/>
      <c r="F27" s="299"/>
      <c r="G27" s="299"/>
      <c r="H27" s="300"/>
      <c r="I27" s="301"/>
      <c r="J27" s="302"/>
      <c r="K27" s="303"/>
      <c r="L27" s="304"/>
      <c r="M27" s="301"/>
      <c r="N27" s="302"/>
      <c r="O27" s="303"/>
      <c r="P27" s="304"/>
      <c r="Q27" s="118" t="str">
        <f t="shared" si="3"/>
        <v/>
      </c>
      <c r="R27" s="119"/>
      <c r="S27" s="120"/>
      <c r="T27" s="301"/>
      <c r="U27" s="302"/>
      <c r="V27" s="303"/>
      <c r="W27" s="304"/>
      <c r="X27" s="301"/>
      <c r="Y27" s="302"/>
      <c r="Z27" s="303"/>
      <c r="AA27" s="304"/>
      <c r="AB27" s="305"/>
      <c r="AC27" s="306"/>
      <c r="AD27" s="307"/>
      <c r="AE27" s="132" t="str">
        <f t="shared" si="4"/>
        <v/>
      </c>
      <c r="AF27" s="119"/>
      <c r="AG27" s="120"/>
      <c r="AH27" s="301"/>
      <c r="AI27" s="301"/>
      <c r="AJ27" s="146" t="str">
        <f t="shared" si="5"/>
        <v/>
      </c>
      <c r="AK27" s="147"/>
      <c r="AL27" s="147"/>
      <c r="AM27" s="148"/>
      <c r="AN27" s="184" t="str">
        <f t="shared" si="6"/>
        <v/>
      </c>
      <c r="AO27" s="184"/>
      <c r="AP27" s="184"/>
      <c r="AQ27" s="146"/>
      <c r="AR27" s="147"/>
      <c r="AS27" s="148"/>
      <c r="AT27" s="149" t="str">
        <f t="shared" si="0"/>
        <v/>
      </c>
      <c r="AU27" s="150"/>
      <c r="AV27" s="151"/>
      <c r="AW27" s="185" t="str">
        <f t="shared" si="1"/>
        <v/>
      </c>
      <c r="AX27" s="186"/>
      <c r="AY27" s="187"/>
      <c r="AZ27" s="188" t="str">
        <f t="shared" si="2"/>
        <v/>
      </c>
      <c r="BA27" s="189"/>
      <c r="BB27" s="190"/>
      <c r="BC27" s="191"/>
      <c r="BD27" s="191"/>
      <c r="BE27" s="177"/>
      <c r="BF27" s="177"/>
      <c r="BG27" s="12"/>
      <c r="BH27" s="12"/>
      <c r="BI27" s="12"/>
      <c r="BJ27" s="12"/>
      <c r="BM27" s="2"/>
      <c r="BN27" s="10"/>
    </row>
    <row r="28" spans="2:66" ht="26.15" customHeight="1" x14ac:dyDescent="0.2">
      <c r="B28" s="38"/>
      <c r="C28" s="38"/>
      <c r="D28" s="298"/>
      <c r="E28" s="299"/>
      <c r="F28" s="299"/>
      <c r="G28" s="299"/>
      <c r="H28" s="300"/>
      <c r="I28" s="301"/>
      <c r="J28" s="302"/>
      <c r="K28" s="303"/>
      <c r="L28" s="304"/>
      <c r="M28" s="301"/>
      <c r="N28" s="302"/>
      <c r="O28" s="303"/>
      <c r="P28" s="304"/>
      <c r="Q28" s="118" t="str">
        <f t="shared" si="3"/>
        <v/>
      </c>
      <c r="R28" s="119"/>
      <c r="S28" s="120"/>
      <c r="T28" s="301"/>
      <c r="U28" s="302"/>
      <c r="V28" s="303"/>
      <c r="W28" s="304"/>
      <c r="X28" s="301"/>
      <c r="Y28" s="302"/>
      <c r="Z28" s="303"/>
      <c r="AA28" s="304"/>
      <c r="AB28" s="305"/>
      <c r="AC28" s="306"/>
      <c r="AD28" s="307"/>
      <c r="AE28" s="132" t="str">
        <f t="shared" si="4"/>
        <v/>
      </c>
      <c r="AF28" s="119"/>
      <c r="AG28" s="120"/>
      <c r="AH28" s="301"/>
      <c r="AI28" s="301"/>
      <c r="AJ28" s="146" t="str">
        <f t="shared" si="5"/>
        <v/>
      </c>
      <c r="AK28" s="147"/>
      <c r="AL28" s="147"/>
      <c r="AM28" s="148"/>
      <c r="AN28" s="132" t="str">
        <f t="shared" si="6"/>
        <v/>
      </c>
      <c r="AO28" s="132"/>
      <c r="AP28" s="132"/>
      <c r="AQ28" s="146"/>
      <c r="AR28" s="147"/>
      <c r="AS28" s="148"/>
      <c r="AT28" s="149" t="str">
        <f t="shared" si="0"/>
        <v/>
      </c>
      <c r="AU28" s="150"/>
      <c r="AV28" s="151"/>
      <c r="AW28" s="185" t="str">
        <f t="shared" si="1"/>
        <v/>
      </c>
      <c r="AX28" s="186"/>
      <c r="AY28" s="187"/>
      <c r="AZ28" s="188" t="str">
        <f t="shared" si="2"/>
        <v/>
      </c>
      <c r="BA28" s="189"/>
      <c r="BB28" s="190"/>
      <c r="BC28" s="191"/>
      <c r="BD28" s="191"/>
      <c r="BE28" s="177"/>
      <c r="BF28" s="177"/>
      <c r="BG28" s="12"/>
      <c r="BH28" s="12"/>
      <c r="BI28" s="12"/>
      <c r="BJ28" s="12"/>
      <c r="BM28" s="2"/>
      <c r="BN28" s="10"/>
    </row>
    <row r="29" spans="2:66" ht="26.15" customHeight="1" x14ac:dyDescent="0.2">
      <c r="B29" s="38"/>
      <c r="C29" s="38"/>
      <c r="D29" s="298"/>
      <c r="E29" s="299"/>
      <c r="F29" s="299"/>
      <c r="G29" s="299"/>
      <c r="H29" s="300"/>
      <c r="I29" s="301"/>
      <c r="J29" s="302"/>
      <c r="K29" s="303"/>
      <c r="L29" s="304"/>
      <c r="M29" s="301"/>
      <c r="N29" s="302"/>
      <c r="O29" s="303"/>
      <c r="P29" s="304"/>
      <c r="Q29" s="118" t="str">
        <f t="shared" si="3"/>
        <v/>
      </c>
      <c r="R29" s="119"/>
      <c r="S29" s="120"/>
      <c r="T29" s="301"/>
      <c r="U29" s="302"/>
      <c r="V29" s="303"/>
      <c r="W29" s="304"/>
      <c r="X29" s="301"/>
      <c r="Y29" s="302"/>
      <c r="Z29" s="303"/>
      <c r="AA29" s="304"/>
      <c r="AB29" s="305"/>
      <c r="AC29" s="306"/>
      <c r="AD29" s="307"/>
      <c r="AE29" s="132" t="str">
        <f t="shared" si="4"/>
        <v/>
      </c>
      <c r="AF29" s="119"/>
      <c r="AG29" s="120"/>
      <c r="AH29" s="301"/>
      <c r="AI29" s="301"/>
      <c r="AJ29" s="146" t="str">
        <f t="shared" si="5"/>
        <v/>
      </c>
      <c r="AK29" s="147"/>
      <c r="AL29" s="147"/>
      <c r="AM29" s="148"/>
      <c r="AN29" s="132" t="str">
        <f t="shared" si="6"/>
        <v/>
      </c>
      <c r="AO29" s="132"/>
      <c r="AP29" s="132"/>
      <c r="AQ29" s="146"/>
      <c r="AR29" s="147"/>
      <c r="AS29" s="148"/>
      <c r="AT29" s="149" t="str">
        <f t="shared" si="0"/>
        <v/>
      </c>
      <c r="AU29" s="150"/>
      <c r="AV29" s="151"/>
      <c r="AW29" s="185" t="str">
        <f t="shared" si="1"/>
        <v/>
      </c>
      <c r="AX29" s="186"/>
      <c r="AY29" s="187"/>
      <c r="AZ29" s="188" t="str">
        <f t="shared" si="2"/>
        <v/>
      </c>
      <c r="BA29" s="189"/>
      <c r="BB29" s="190"/>
      <c r="BC29" s="191"/>
      <c r="BD29" s="191"/>
      <c r="BE29" s="177"/>
      <c r="BF29" s="177"/>
      <c r="BG29" s="12"/>
      <c r="BH29" s="12"/>
      <c r="BI29" s="12"/>
      <c r="BJ29" s="12"/>
    </row>
    <row r="30" spans="2:66" ht="26.15" customHeight="1" x14ac:dyDescent="0.2">
      <c r="B30" s="38"/>
      <c r="C30" s="38"/>
      <c r="D30" s="298"/>
      <c r="E30" s="299"/>
      <c r="F30" s="299"/>
      <c r="G30" s="299"/>
      <c r="H30" s="300"/>
      <c r="I30" s="301"/>
      <c r="J30" s="302"/>
      <c r="K30" s="307"/>
      <c r="L30" s="301"/>
      <c r="M30" s="301"/>
      <c r="N30" s="302"/>
      <c r="O30" s="307"/>
      <c r="P30" s="301"/>
      <c r="Q30" s="118" t="str">
        <f t="shared" si="3"/>
        <v/>
      </c>
      <c r="R30" s="119"/>
      <c r="S30" s="120"/>
      <c r="T30" s="301"/>
      <c r="U30" s="302"/>
      <c r="V30" s="303"/>
      <c r="W30" s="304"/>
      <c r="X30" s="301"/>
      <c r="Y30" s="302"/>
      <c r="Z30" s="303"/>
      <c r="AA30" s="304"/>
      <c r="AB30" s="305"/>
      <c r="AC30" s="306"/>
      <c r="AD30" s="307"/>
      <c r="AE30" s="132" t="str">
        <f t="shared" si="4"/>
        <v/>
      </c>
      <c r="AF30" s="119"/>
      <c r="AG30" s="120"/>
      <c r="AH30" s="301"/>
      <c r="AI30" s="301"/>
      <c r="AJ30" s="146" t="str">
        <f t="shared" si="5"/>
        <v/>
      </c>
      <c r="AK30" s="147"/>
      <c r="AL30" s="147"/>
      <c r="AM30" s="148"/>
      <c r="AN30" s="132" t="str">
        <f t="shared" si="6"/>
        <v/>
      </c>
      <c r="AO30" s="132"/>
      <c r="AP30" s="132"/>
      <c r="AQ30" s="146"/>
      <c r="AR30" s="147"/>
      <c r="AS30" s="148"/>
      <c r="AT30" s="149" t="str">
        <f t="shared" si="0"/>
        <v/>
      </c>
      <c r="AU30" s="150"/>
      <c r="AV30" s="151"/>
      <c r="AW30" s="185" t="str">
        <f t="shared" si="1"/>
        <v/>
      </c>
      <c r="AX30" s="186"/>
      <c r="AY30" s="187"/>
      <c r="AZ30" s="188" t="str">
        <f t="shared" si="2"/>
        <v/>
      </c>
      <c r="BA30" s="189"/>
      <c r="BB30" s="190"/>
      <c r="BC30" s="132"/>
      <c r="BD30" s="132"/>
      <c r="BE30" s="132"/>
      <c r="BF30" s="132"/>
      <c r="BG30" s="2"/>
      <c r="BH30" s="2"/>
      <c r="BI30" s="2"/>
      <c r="BJ30" s="2"/>
    </row>
    <row r="31" spans="2:66" ht="26.15" customHeight="1" x14ac:dyDescent="0.2">
      <c r="B31" s="38"/>
      <c r="C31" s="38"/>
      <c r="D31" s="298"/>
      <c r="E31" s="299"/>
      <c r="F31" s="299"/>
      <c r="G31" s="299"/>
      <c r="H31" s="300"/>
      <c r="I31" s="301"/>
      <c r="J31" s="302"/>
      <c r="K31" s="307"/>
      <c r="L31" s="301"/>
      <c r="M31" s="301"/>
      <c r="N31" s="302"/>
      <c r="O31" s="307"/>
      <c r="P31" s="301"/>
      <c r="Q31" s="118" t="str">
        <f t="shared" si="3"/>
        <v/>
      </c>
      <c r="R31" s="119"/>
      <c r="S31" s="120"/>
      <c r="T31" s="301"/>
      <c r="U31" s="302"/>
      <c r="V31" s="303"/>
      <c r="W31" s="304"/>
      <c r="X31" s="301"/>
      <c r="Y31" s="302"/>
      <c r="Z31" s="303"/>
      <c r="AA31" s="304"/>
      <c r="AB31" s="305"/>
      <c r="AC31" s="306"/>
      <c r="AD31" s="307"/>
      <c r="AE31" s="132" t="str">
        <f t="shared" si="4"/>
        <v/>
      </c>
      <c r="AF31" s="119"/>
      <c r="AG31" s="120"/>
      <c r="AH31" s="301"/>
      <c r="AI31" s="301"/>
      <c r="AJ31" s="146" t="str">
        <f t="shared" si="5"/>
        <v/>
      </c>
      <c r="AK31" s="147"/>
      <c r="AL31" s="147"/>
      <c r="AM31" s="148"/>
      <c r="AN31" s="132" t="str">
        <f t="shared" si="6"/>
        <v/>
      </c>
      <c r="AO31" s="132"/>
      <c r="AP31" s="132"/>
      <c r="AQ31" s="146"/>
      <c r="AR31" s="147"/>
      <c r="AS31" s="148"/>
      <c r="AT31" s="149" t="str">
        <f t="shared" si="0"/>
        <v/>
      </c>
      <c r="AU31" s="150"/>
      <c r="AV31" s="151"/>
      <c r="AW31" s="185" t="str">
        <f t="shared" si="1"/>
        <v/>
      </c>
      <c r="AX31" s="186"/>
      <c r="AY31" s="187"/>
      <c r="AZ31" s="188" t="str">
        <f t="shared" si="2"/>
        <v/>
      </c>
      <c r="BA31" s="189"/>
      <c r="BB31" s="190"/>
      <c r="BC31" s="132"/>
      <c r="BD31" s="132"/>
      <c r="BE31" s="132"/>
      <c r="BF31" s="132"/>
      <c r="BG31" s="2"/>
      <c r="BH31" s="2"/>
      <c r="BI31" s="2"/>
      <c r="BJ31" s="2"/>
    </row>
    <row r="32" spans="2:66" ht="26.15" customHeight="1" x14ac:dyDescent="0.2">
      <c r="B32" s="38"/>
      <c r="C32" s="38"/>
      <c r="D32" s="298"/>
      <c r="E32" s="299"/>
      <c r="F32" s="299"/>
      <c r="G32" s="299"/>
      <c r="H32" s="300"/>
      <c r="I32" s="301"/>
      <c r="J32" s="302"/>
      <c r="K32" s="307"/>
      <c r="L32" s="301"/>
      <c r="M32" s="301"/>
      <c r="N32" s="302"/>
      <c r="O32" s="307"/>
      <c r="P32" s="301"/>
      <c r="Q32" s="118" t="str">
        <f t="shared" si="3"/>
        <v/>
      </c>
      <c r="R32" s="119"/>
      <c r="S32" s="120"/>
      <c r="T32" s="301"/>
      <c r="U32" s="302"/>
      <c r="V32" s="303"/>
      <c r="W32" s="304"/>
      <c r="X32" s="301"/>
      <c r="Y32" s="302"/>
      <c r="Z32" s="303"/>
      <c r="AA32" s="304"/>
      <c r="AB32" s="305"/>
      <c r="AC32" s="306"/>
      <c r="AD32" s="307"/>
      <c r="AE32" s="132" t="str">
        <f t="shared" si="4"/>
        <v/>
      </c>
      <c r="AF32" s="119"/>
      <c r="AG32" s="120"/>
      <c r="AH32" s="301"/>
      <c r="AI32" s="301"/>
      <c r="AJ32" s="146" t="str">
        <f t="shared" si="5"/>
        <v/>
      </c>
      <c r="AK32" s="147"/>
      <c r="AL32" s="147"/>
      <c r="AM32" s="148"/>
      <c r="AN32" s="132" t="str">
        <f t="shared" si="6"/>
        <v/>
      </c>
      <c r="AO32" s="132"/>
      <c r="AP32" s="132"/>
      <c r="AQ32" s="146"/>
      <c r="AR32" s="147"/>
      <c r="AS32" s="148"/>
      <c r="AT32" s="149" t="str">
        <f t="shared" si="0"/>
        <v/>
      </c>
      <c r="AU32" s="150"/>
      <c r="AV32" s="151"/>
      <c r="AW32" s="185" t="str">
        <f t="shared" si="1"/>
        <v/>
      </c>
      <c r="AX32" s="186"/>
      <c r="AY32" s="187"/>
      <c r="AZ32" s="188" t="str">
        <f t="shared" si="2"/>
        <v/>
      </c>
      <c r="BA32" s="189"/>
      <c r="BB32" s="190"/>
      <c r="BC32" s="132"/>
      <c r="BD32" s="132"/>
      <c r="BE32" s="132"/>
      <c r="BF32" s="132"/>
      <c r="BG32" s="2"/>
      <c r="BH32" s="2"/>
      <c r="BI32" s="2"/>
      <c r="BJ32" s="2"/>
    </row>
    <row r="33" spans="2:68" ht="26.15" customHeight="1" x14ac:dyDescent="0.2">
      <c r="B33" s="38"/>
      <c r="C33" s="38"/>
      <c r="D33" s="298"/>
      <c r="E33" s="299"/>
      <c r="F33" s="299"/>
      <c r="G33" s="299"/>
      <c r="H33" s="300"/>
      <c r="I33" s="301"/>
      <c r="J33" s="302"/>
      <c r="K33" s="307"/>
      <c r="L33" s="301"/>
      <c r="M33" s="301"/>
      <c r="N33" s="302"/>
      <c r="O33" s="307"/>
      <c r="P33" s="301"/>
      <c r="Q33" s="118" t="str">
        <f t="shared" si="3"/>
        <v/>
      </c>
      <c r="R33" s="119"/>
      <c r="S33" s="120"/>
      <c r="T33" s="301"/>
      <c r="U33" s="302"/>
      <c r="V33" s="303"/>
      <c r="W33" s="304"/>
      <c r="X33" s="301"/>
      <c r="Y33" s="302"/>
      <c r="Z33" s="303"/>
      <c r="AA33" s="304"/>
      <c r="AB33" s="305"/>
      <c r="AC33" s="306"/>
      <c r="AD33" s="307"/>
      <c r="AE33" s="132" t="str">
        <f t="shared" si="4"/>
        <v/>
      </c>
      <c r="AF33" s="119"/>
      <c r="AG33" s="120"/>
      <c r="AH33" s="301"/>
      <c r="AI33" s="301"/>
      <c r="AJ33" s="146" t="str">
        <f t="shared" si="5"/>
        <v/>
      </c>
      <c r="AK33" s="147"/>
      <c r="AL33" s="147"/>
      <c r="AM33" s="148"/>
      <c r="AN33" s="132" t="str">
        <f t="shared" si="6"/>
        <v/>
      </c>
      <c r="AO33" s="132"/>
      <c r="AP33" s="132"/>
      <c r="AQ33" s="288"/>
      <c r="AR33" s="289"/>
      <c r="AS33" s="290"/>
      <c r="AT33" s="149" t="str">
        <f t="shared" si="0"/>
        <v/>
      </c>
      <c r="AU33" s="150"/>
      <c r="AV33" s="151"/>
      <c r="AW33" s="185" t="str">
        <f t="shared" si="1"/>
        <v/>
      </c>
      <c r="AX33" s="186"/>
      <c r="AY33" s="187"/>
      <c r="AZ33" s="188" t="str">
        <f t="shared" si="2"/>
        <v/>
      </c>
      <c r="BA33" s="189"/>
      <c r="BB33" s="190"/>
      <c r="BC33" s="132"/>
      <c r="BD33" s="132"/>
      <c r="BE33" s="132"/>
      <c r="BF33" s="132"/>
      <c r="BG33" s="2"/>
      <c r="BH33" s="2"/>
      <c r="BI33" s="2"/>
      <c r="BJ33" s="2"/>
    </row>
    <row r="34" spans="2:68" ht="26.15" customHeight="1" x14ac:dyDescent="0.2">
      <c r="B34" s="38"/>
      <c r="C34" s="38"/>
      <c r="D34" s="298"/>
      <c r="E34" s="299"/>
      <c r="F34" s="299"/>
      <c r="G34" s="299"/>
      <c r="H34" s="300"/>
      <c r="I34" s="301"/>
      <c r="J34" s="302"/>
      <c r="K34" s="307"/>
      <c r="L34" s="301"/>
      <c r="M34" s="301"/>
      <c r="N34" s="302"/>
      <c r="O34" s="307"/>
      <c r="P34" s="301"/>
      <c r="Q34" s="118" t="str">
        <f t="shared" si="3"/>
        <v/>
      </c>
      <c r="R34" s="119"/>
      <c r="S34" s="120"/>
      <c r="T34" s="301"/>
      <c r="U34" s="302"/>
      <c r="V34" s="303"/>
      <c r="W34" s="304"/>
      <c r="X34" s="301"/>
      <c r="Y34" s="302"/>
      <c r="Z34" s="303"/>
      <c r="AA34" s="304"/>
      <c r="AB34" s="305"/>
      <c r="AC34" s="306"/>
      <c r="AD34" s="307"/>
      <c r="AE34" s="132" t="str">
        <f t="shared" si="4"/>
        <v/>
      </c>
      <c r="AF34" s="119"/>
      <c r="AG34" s="120"/>
      <c r="AH34" s="301"/>
      <c r="AI34" s="301"/>
      <c r="AJ34" s="146" t="str">
        <f t="shared" si="5"/>
        <v/>
      </c>
      <c r="AK34" s="147"/>
      <c r="AL34" s="147"/>
      <c r="AM34" s="148"/>
      <c r="AN34" s="132" t="str">
        <f t="shared" si="6"/>
        <v/>
      </c>
      <c r="AO34" s="132"/>
      <c r="AP34" s="132"/>
      <c r="AQ34" s="146"/>
      <c r="AR34" s="147"/>
      <c r="AS34" s="148"/>
      <c r="AT34" s="149" t="str">
        <f t="shared" si="0"/>
        <v/>
      </c>
      <c r="AU34" s="150"/>
      <c r="AV34" s="151"/>
      <c r="AW34" s="185" t="str">
        <f t="shared" si="1"/>
        <v/>
      </c>
      <c r="AX34" s="186"/>
      <c r="AY34" s="187"/>
      <c r="AZ34" s="188" t="str">
        <f t="shared" si="2"/>
        <v/>
      </c>
      <c r="BA34" s="189"/>
      <c r="BB34" s="190"/>
      <c r="BC34" s="132"/>
      <c r="BD34" s="132"/>
      <c r="BE34" s="132"/>
      <c r="BF34" s="132"/>
      <c r="BG34" s="2"/>
      <c r="BH34" s="2"/>
      <c r="BI34" s="2"/>
      <c r="BJ34" s="2"/>
    </row>
    <row r="35" spans="2:68" ht="26.15" customHeight="1" x14ac:dyDescent="0.2">
      <c r="B35" s="38"/>
      <c r="C35" s="38"/>
      <c r="D35" s="298"/>
      <c r="E35" s="299"/>
      <c r="F35" s="299"/>
      <c r="G35" s="299"/>
      <c r="H35" s="300"/>
      <c r="I35" s="301"/>
      <c r="J35" s="302"/>
      <c r="K35" s="307"/>
      <c r="L35" s="301"/>
      <c r="M35" s="301"/>
      <c r="N35" s="302"/>
      <c r="O35" s="307"/>
      <c r="P35" s="301"/>
      <c r="Q35" s="118" t="str">
        <f t="shared" si="3"/>
        <v/>
      </c>
      <c r="R35" s="119"/>
      <c r="S35" s="120"/>
      <c r="T35" s="301"/>
      <c r="U35" s="302"/>
      <c r="V35" s="303"/>
      <c r="W35" s="304"/>
      <c r="X35" s="301"/>
      <c r="Y35" s="302"/>
      <c r="Z35" s="303"/>
      <c r="AA35" s="304"/>
      <c r="AB35" s="305"/>
      <c r="AC35" s="306"/>
      <c r="AD35" s="307"/>
      <c r="AE35" s="132" t="str">
        <f t="shared" si="4"/>
        <v/>
      </c>
      <c r="AF35" s="119"/>
      <c r="AG35" s="120"/>
      <c r="AH35" s="301"/>
      <c r="AI35" s="301"/>
      <c r="AJ35" s="146" t="str">
        <f t="shared" si="5"/>
        <v/>
      </c>
      <c r="AK35" s="147"/>
      <c r="AL35" s="147"/>
      <c r="AM35" s="148"/>
      <c r="AN35" s="132" t="str">
        <f t="shared" si="6"/>
        <v/>
      </c>
      <c r="AO35" s="132"/>
      <c r="AP35" s="132"/>
      <c r="AQ35" s="146"/>
      <c r="AR35" s="147"/>
      <c r="AS35" s="148"/>
      <c r="AT35" s="149" t="str">
        <f t="shared" si="0"/>
        <v/>
      </c>
      <c r="AU35" s="150"/>
      <c r="AV35" s="151"/>
      <c r="AW35" s="185" t="str">
        <f t="shared" si="1"/>
        <v/>
      </c>
      <c r="AX35" s="186"/>
      <c r="AY35" s="187"/>
      <c r="AZ35" s="188" t="str">
        <f t="shared" si="2"/>
        <v/>
      </c>
      <c r="BA35" s="189"/>
      <c r="BB35" s="190"/>
      <c r="BC35" s="132"/>
      <c r="BD35" s="132"/>
      <c r="BE35" s="132"/>
      <c r="BF35" s="132"/>
      <c r="BG35" s="2"/>
      <c r="BH35" s="2"/>
      <c r="BI35" s="2"/>
      <c r="BJ35" s="2"/>
    </row>
    <row r="36" spans="2:68" ht="26.15" customHeight="1" x14ac:dyDescent="0.2">
      <c r="B36" s="38"/>
      <c r="C36" s="38"/>
      <c r="D36" s="298"/>
      <c r="E36" s="299"/>
      <c r="F36" s="299"/>
      <c r="G36" s="299"/>
      <c r="H36" s="300"/>
      <c r="I36" s="301"/>
      <c r="J36" s="302"/>
      <c r="K36" s="307"/>
      <c r="L36" s="301"/>
      <c r="M36" s="301"/>
      <c r="N36" s="302"/>
      <c r="O36" s="307"/>
      <c r="P36" s="301"/>
      <c r="Q36" s="118" t="str">
        <f t="shared" si="3"/>
        <v/>
      </c>
      <c r="R36" s="119"/>
      <c r="S36" s="120"/>
      <c r="T36" s="301"/>
      <c r="U36" s="302"/>
      <c r="V36" s="303"/>
      <c r="W36" s="304"/>
      <c r="X36" s="301"/>
      <c r="Y36" s="302"/>
      <c r="Z36" s="303"/>
      <c r="AA36" s="304"/>
      <c r="AB36" s="305"/>
      <c r="AC36" s="306"/>
      <c r="AD36" s="307"/>
      <c r="AE36" s="132" t="str">
        <f t="shared" si="4"/>
        <v/>
      </c>
      <c r="AF36" s="119"/>
      <c r="AG36" s="120"/>
      <c r="AH36" s="301"/>
      <c r="AI36" s="301"/>
      <c r="AJ36" s="146" t="str">
        <f t="shared" si="5"/>
        <v/>
      </c>
      <c r="AK36" s="147"/>
      <c r="AL36" s="147"/>
      <c r="AM36" s="148"/>
      <c r="AN36" s="132" t="str">
        <f t="shared" si="6"/>
        <v/>
      </c>
      <c r="AO36" s="132"/>
      <c r="AP36" s="132"/>
      <c r="AQ36" s="146"/>
      <c r="AR36" s="147"/>
      <c r="AS36" s="148"/>
      <c r="AT36" s="149" t="str">
        <f t="shared" si="0"/>
        <v/>
      </c>
      <c r="AU36" s="150"/>
      <c r="AV36" s="151"/>
      <c r="AW36" s="185" t="str">
        <f t="shared" si="1"/>
        <v/>
      </c>
      <c r="AX36" s="186"/>
      <c r="AY36" s="187"/>
      <c r="AZ36" s="188" t="str">
        <f t="shared" si="2"/>
        <v/>
      </c>
      <c r="BA36" s="189"/>
      <c r="BB36" s="190"/>
      <c r="BC36" s="132"/>
      <c r="BD36" s="132"/>
      <c r="BE36" s="132"/>
      <c r="BF36" s="132"/>
      <c r="BG36" s="2"/>
      <c r="BH36" s="2"/>
      <c r="BI36" s="2"/>
      <c r="BJ36" s="2"/>
    </row>
    <row r="37" spans="2:68" ht="26.15" customHeight="1" x14ac:dyDescent="0.2">
      <c r="B37" s="38"/>
      <c r="C37" s="38"/>
      <c r="D37" s="298"/>
      <c r="E37" s="299"/>
      <c r="F37" s="299"/>
      <c r="G37" s="299"/>
      <c r="H37" s="300"/>
      <c r="I37" s="301"/>
      <c r="J37" s="302"/>
      <c r="K37" s="307"/>
      <c r="L37" s="301"/>
      <c r="M37" s="301"/>
      <c r="N37" s="302"/>
      <c r="O37" s="307"/>
      <c r="P37" s="301"/>
      <c r="Q37" s="118" t="str">
        <f t="shared" si="3"/>
        <v/>
      </c>
      <c r="R37" s="119"/>
      <c r="S37" s="120"/>
      <c r="T37" s="301"/>
      <c r="U37" s="302"/>
      <c r="V37" s="303"/>
      <c r="W37" s="304"/>
      <c r="X37" s="301"/>
      <c r="Y37" s="302"/>
      <c r="Z37" s="303"/>
      <c r="AA37" s="304"/>
      <c r="AB37" s="305"/>
      <c r="AC37" s="306"/>
      <c r="AD37" s="307"/>
      <c r="AE37" s="132" t="str">
        <f t="shared" si="4"/>
        <v/>
      </c>
      <c r="AF37" s="119"/>
      <c r="AG37" s="120"/>
      <c r="AH37" s="301"/>
      <c r="AI37" s="301"/>
      <c r="AJ37" s="146" t="str">
        <f t="shared" si="5"/>
        <v/>
      </c>
      <c r="AK37" s="147"/>
      <c r="AL37" s="147"/>
      <c r="AM37" s="148"/>
      <c r="AN37" s="132" t="str">
        <f t="shared" si="6"/>
        <v/>
      </c>
      <c r="AO37" s="132"/>
      <c r="AP37" s="132"/>
      <c r="AQ37" s="146"/>
      <c r="AR37" s="147"/>
      <c r="AS37" s="148"/>
      <c r="AT37" s="149" t="str">
        <f t="shared" si="0"/>
        <v/>
      </c>
      <c r="AU37" s="150"/>
      <c r="AV37" s="151"/>
      <c r="AW37" s="185" t="str">
        <f t="shared" si="1"/>
        <v/>
      </c>
      <c r="AX37" s="186"/>
      <c r="AY37" s="187"/>
      <c r="AZ37" s="188" t="str">
        <f t="shared" si="2"/>
        <v/>
      </c>
      <c r="BA37" s="189"/>
      <c r="BB37" s="190"/>
      <c r="BC37" s="132"/>
      <c r="BD37" s="132"/>
      <c r="BE37" s="132"/>
      <c r="BF37" s="132"/>
      <c r="BG37" s="2"/>
      <c r="BH37" s="2"/>
      <c r="BI37" s="2"/>
      <c r="BJ37" s="2"/>
    </row>
    <row r="38" spans="2:68" ht="26.15" customHeight="1" x14ac:dyDescent="0.2">
      <c r="B38" s="38"/>
      <c r="C38" s="38"/>
      <c r="D38" s="298"/>
      <c r="E38" s="299"/>
      <c r="F38" s="299"/>
      <c r="G38" s="299"/>
      <c r="H38" s="300"/>
      <c r="I38" s="301"/>
      <c r="J38" s="302"/>
      <c r="K38" s="307"/>
      <c r="L38" s="301"/>
      <c r="M38" s="301"/>
      <c r="N38" s="302"/>
      <c r="O38" s="307"/>
      <c r="P38" s="301"/>
      <c r="Q38" s="118" t="str">
        <f t="shared" si="3"/>
        <v/>
      </c>
      <c r="R38" s="119"/>
      <c r="S38" s="120"/>
      <c r="T38" s="301"/>
      <c r="U38" s="302"/>
      <c r="V38" s="303"/>
      <c r="W38" s="304"/>
      <c r="X38" s="301"/>
      <c r="Y38" s="302"/>
      <c r="Z38" s="303"/>
      <c r="AA38" s="304"/>
      <c r="AB38" s="305"/>
      <c r="AC38" s="306"/>
      <c r="AD38" s="307"/>
      <c r="AE38" s="132" t="str">
        <f t="shared" si="4"/>
        <v/>
      </c>
      <c r="AF38" s="119"/>
      <c r="AG38" s="120"/>
      <c r="AH38" s="301"/>
      <c r="AI38" s="301"/>
      <c r="AJ38" s="146" t="str">
        <f t="shared" si="5"/>
        <v/>
      </c>
      <c r="AK38" s="147"/>
      <c r="AL38" s="147"/>
      <c r="AM38" s="148"/>
      <c r="AN38" s="132" t="str">
        <f t="shared" si="6"/>
        <v/>
      </c>
      <c r="AO38" s="132"/>
      <c r="AP38" s="132"/>
      <c r="AQ38" s="146"/>
      <c r="AR38" s="147"/>
      <c r="AS38" s="148"/>
      <c r="AT38" s="149" t="str">
        <f t="shared" si="0"/>
        <v/>
      </c>
      <c r="AU38" s="150"/>
      <c r="AV38" s="151"/>
      <c r="AW38" s="185" t="str">
        <f t="shared" si="1"/>
        <v/>
      </c>
      <c r="AX38" s="186"/>
      <c r="AY38" s="187"/>
      <c r="AZ38" s="188" t="str">
        <f t="shared" si="2"/>
        <v/>
      </c>
      <c r="BA38" s="189"/>
      <c r="BB38" s="190"/>
      <c r="BC38" s="132"/>
      <c r="BD38" s="132"/>
      <c r="BE38" s="132"/>
      <c r="BF38" s="132"/>
      <c r="BG38" s="2"/>
      <c r="BH38" s="2"/>
      <c r="BI38" s="2"/>
      <c r="BJ38" s="2"/>
    </row>
    <row r="39" spans="2:68" ht="26.15" customHeight="1" x14ac:dyDescent="0.2">
      <c r="B39" s="38"/>
      <c r="C39" s="38"/>
      <c r="D39" s="298"/>
      <c r="E39" s="299"/>
      <c r="F39" s="299"/>
      <c r="G39" s="299"/>
      <c r="H39" s="300"/>
      <c r="I39" s="301"/>
      <c r="J39" s="302"/>
      <c r="K39" s="307"/>
      <c r="L39" s="301"/>
      <c r="M39" s="301"/>
      <c r="N39" s="302"/>
      <c r="O39" s="307"/>
      <c r="P39" s="301"/>
      <c r="Q39" s="118" t="str">
        <f t="shared" si="3"/>
        <v/>
      </c>
      <c r="R39" s="119"/>
      <c r="S39" s="120"/>
      <c r="T39" s="301"/>
      <c r="U39" s="302"/>
      <c r="V39" s="303"/>
      <c r="W39" s="304"/>
      <c r="X39" s="301"/>
      <c r="Y39" s="302"/>
      <c r="Z39" s="303"/>
      <c r="AA39" s="304"/>
      <c r="AB39" s="305"/>
      <c r="AC39" s="306"/>
      <c r="AD39" s="307"/>
      <c r="AE39" s="132" t="str">
        <f t="shared" si="4"/>
        <v/>
      </c>
      <c r="AF39" s="119"/>
      <c r="AG39" s="120"/>
      <c r="AH39" s="301"/>
      <c r="AI39" s="301"/>
      <c r="AJ39" s="146" t="str">
        <f t="shared" si="5"/>
        <v/>
      </c>
      <c r="AK39" s="147"/>
      <c r="AL39" s="147"/>
      <c r="AM39" s="148"/>
      <c r="AN39" s="132" t="str">
        <f t="shared" si="6"/>
        <v/>
      </c>
      <c r="AO39" s="132"/>
      <c r="AP39" s="132"/>
      <c r="AQ39" s="146"/>
      <c r="AR39" s="147"/>
      <c r="AS39" s="148"/>
      <c r="AT39" s="149" t="str">
        <f t="shared" si="0"/>
        <v/>
      </c>
      <c r="AU39" s="150"/>
      <c r="AV39" s="151"/>
      <c r="AW39" s="185" t="str">
        <f t="shared" si="1"/>
        <v/>
      </c>
      <c r="AX39" s="186"/>
      <c r="AY39" s="187"/>
      <c r="AZ39" s="188" t="str">
        <f t="shared" si="2"/>
        <v/>
      </c>
      <c r="BA39" s="189"/>
      <c r="BB39" s="190"/>
      <c r="BC39" s="132"/>
      <c r="BD39" s="132"/>
      <c r="BE39" s="132"/>
      <c r="BF39" s="132"/>
      <c r="BG39" s="2"/>
      <c r="BH39" s="2"/>
      <c r="BI39" s="2"/>
      <c r="BJ39" s="2"/>
    </row>
    <row r="40" spans="2:68" ht="26.15" customHeight="1" x14ac:dyDescent="0.2">
      <c r="B40" s="38"/>
      <c r="C40" s="38"/>
      <c r="D40" s="298"/>
      <c r="E40" s="299"/>
      <c r="F40" s="299"/>
      <c r="G40" s="299"/>
      <c r="H40" s="300"/>
      <c r="I40" s="301"/>
      <c r="J40" s="302"/>
      <c r="K40" s="307"/>
      <c r="L40" s="301"/>
      <c r="M40" s="301"/>
      <c r="N40" s="302"/>
      <c r="O40" s="307"/>
      <c r="P40" s="301"/>
      <c r="Q40" s="118" t="str">
        <f t="shared" si="3"/>
        <v/>
      </c>
      <c r="R40" s="119"/>
      <c r="S40" s="120"/>
      <c r="T40" s="301"/>
      <c r="U40" s="302"/>
      <c r="V40" s="303"/>
      <c r="W40" s="304"/>
      <c r="X40" s="301"/>
      <c r="Y40" s="302"/>
      <c r="Z40" s="303"/>
      <c r="AA40" s="304"/>
      <c r="AB40" s="305"/>
      <c r="AC40" s="306"/>
      <c r="AD40" s="307"/>
      <c r="AE40" s="132" t="str">
        <f t="shared" si="4"/>
        <v/>
      </c>
      <c r="AF40" s="119"/>
      <c r="AG40" s="120"/>
      <c r="AH40" s="301"/>
      <c r="AI40" s="301"/>
      <c r="AJ40" s="146" t="str">
        <f t="shared" si="5"/>
        <v/>
      </c>
      <c r="AK40" s="147"/>
      <c r="AL40" s="147"/>
      <c r="AM40" s="148"/>
      <c r="AN40" s="132" t="str">
        <f t="shared" si="6"/>
        <v/>
      </c>
      <c r="AO40" s="132"/>
      <c r="AP40" s="132"/>
      <c r="AQ40" s="146"/>
      <c r="AR40" s="147"/>
      <c r="AS40" s="148"/>
      <c r="AT40" s="149" t="str">
        <f t="shared" si="0"/>
        <v/>
      </c>
      <c r="AU40" s="150"/>
      <c r="AV40" s="151"/>
      <c r="AW40" s="185" t="str">
        <f t="shared" si="1"/>
        <v/>
      </c>
      <c r="AX40" s="186"/>
      <c r="AY40" s="187"/>
      <c r="AZ40" s="188" t="str">
        <f t="shared" si="2"/>
        <v/>
      </c>
      <c r="BA40" s="189"/>
      <c r="BB40" s="190"/>
      <c r="BC40" s="132"/>
      <c r="BD40" s="132"/>
      <c r="BE40" s="132"/>
      <c r="BF40" s="132"/>
      <c r="BG40" s="2"/>
      <c r="BH40" s="2"/>
      <c r="BI40" s="2"/>
      <c r="BJ40" s="2"/>
    </row>
    <row r="41" spans="2:68" ht="26.15" customHeight="1" x14ac:dyDescent="0.2">
      <c r="B41" s="38"/>
      <c r="C41" s="38"/>
      <c r="D41" s="298"/>
      <c r="E41" s="299"/>
      <c r="F41" s="299"/>
      <c r="G41" s="299"/>
      <c r="H41" s="300"/>
      <c r="I41" s="301"/>
      <c r="J41" s="302"/>
      <c r="K41" s="307"/>
      <c r="L41" s="301"/>
      <c r="M41" s="301"/>
      <c r="N41" s="302"/>
      <c r="O41" s="307"/>
      <c r="P41" s="301"/>
      <c r="Q41" s="118" t="str">
        <f t="shared" si="3"/>
        <v/>
      </c>
      <c r="R41" s="119"/>
      <c r="S41" s="120"/>
      <c r="T41" s="301"/>
      <c r="U41" s="302"/>
      <c r="V41" s="303"/>
      <c r="W41" s="304"/>
      <c r="X41" s="301"/>
      <c r="Y41" s="302"/>
      <c r="Z41" s="303"/>
      <c r="AA41" s="304"/>
      <c r="AB41" s="305"/>
      <c r="AC41" s="306"/>
      <c r="AD41" s="307"/>
      <c r="AE41" s="132" t="str">
        <f t="shared" si="4"/>
        <v/>
      </c>
      <c r="AF41" s="119"/>
      <c r="AG41" s="120"/>
      <c r="AH41" s="301"/>
      <c r="AI41" s="301"/>
      <c r="AJ41" s="146" t="str">
        <f t="shared" si="5"/>
        <v/>
      </c>
      <c r="AK41" s="147"/>
      <c r="AL41" s="147"/>
      <c r="AM41" s="148"/>
      <c r="AN41" s="132" t="str">
        <f t="shared" si="6"/>
        <v/>
      </c>
      <c r="AO41" s="132"/>
      <c r="AP41" s="132"/>
      <c r="AQ41" s="146"/>
      <c r="AR41" s="147"/>
      <c r="AS41" s="148"/>
      <c r="AT41" s="149" t="str">
        <f t="shared" si="0"/>
        <v/>
      </c>
      <c r="AU41" s="150"/>
      <c r="AV41" s="151"/>
      <c r="AW41" s="185" t="str">
        <f t="shared" si="1"/>
        <v/>
      </c>
      <c r="AX41" s="186"/>
      <c r="AY41" s="187"/>
      <c r="AZ41" s="188" t="str">
        <f t="shared" si="2"/>
        <v/>
      </c>
      <c r="BA41" s="189"/>
      <c r="BB41" s="190"/>
      <c r="BC41" s="132"/>
      <c r="BD41" s="132"/>
      <c r="BE41" s="132"/>
      <c r="BF41" s="132"/>
      <c r="BG41" s="2"/>
      <c r="BH41" s="2"/>
      <c r="BI41" s="2"/>
      <c r="BJ41" s="2"/>
    </row>
    <row r="42" spans="2:68" ht="26.15" customHeight="1" x14ac:dyDescent="0.2">
      <c r="B42" s="38"/>
      <c r="C42" s="38"/>
      <c r="D42" s="298"/>
      <c r="E42" s="299"/>
      <c r="F42" s="299"/>
      <c r="G42" s="299"/>
      <c r="H42" s="300"/>
      <c r="I42" s="301"/>
      <c r="J42" s="302"/>
      <c r="K42" s="307"/>
      <c r="L42" s="301"/>
      <c r="M42" s="301"/>
      <c r="N42" s="302"/>
      <c r="O42" s="307"/>
      <c r="P42" s="301"/>
      <c r="Q42" s="221" t="str">
        <f t="shared" si="3"/>
        <v/>
      </c>
      <c r="R42" s="222"/>
      <c r="S42" s="223"/>
      <c r="T42" s="301"/>
      <c r="U42" s="302"/>
      <c r="V42" s="303"/>
      <c r="W42" s="304"/>
      <c r="X42" s="301"/>
      <c r="Y42" s="302"/>
      <c r="Z42" s="303"/>
      <c r="AA42" s="304"/>
      <c r="AB42" s="305"/>
      <c r="AC42" s="306"/>
      <c r="AD42" s="307"/>
      <c r="AE42" s="132" t="str">
        <f t="shared" si="4"/>
        <v/>
      </c>
      <c r="AF42" s="119"/>
      <c r="AG42" s="120"/>
      <c r="AH42" s="301"/>
      <c r="AI42" s="301"/>
      <c r="AJ42" s="146" t="str">
        <f t="shared" si="5"/>
        <v/>
      </c>
      <c r="AK42" s="147"/>
      <c r="AL42" s="147"/>
      <c r="AM42" s="148"/>
      <c r="AN42" s="132" t="str">
        <f t="shared" si="6"/>
        <v/>
      </c>
      <c r="AO42" s="132"/>
      <c r="AP42" s="132"/>
      <c r="AQ42" s="146"/>
      <c r="AR42" s="147"/>
      <c r="AS42" s="148"/>
      <c r="AT42" s="149" t="str">
        <f t="shared" si="0"/>
        <v/>
      </c>
      <c r="AU42" s="150"/>
      <c r="AV42" s="151"/>
      <c r="AW42" s="185" t="str">
        <f t="shared" si="1"/>
        <v/>
      </c>
      <c r="AX42" s="186"/>
      <c r="AY42" s="187"/>
      <c r="AZ42" s="188" t="str">
        <f t="shared" si="2"/>
        <v/>
      </c>
      <c r="BA42" s="189"/>
      <c r="BB42" s="190"/>
      <c r="BC42" s="132"/>
      <c r="BD42" s="132"/>
      <c r="BE42" s="132"/>
      <c r="BF42" s="132"/>
      <c r="BG42" s="2"/>
      <c r="BH42" s="2"/>
      <c r="BI42" s="2"/>
      <c r="BJ42" s="2"/>
    </row>
    <row r="43" spans="2:68" ht="26.15" customHeight="1" thickBot="1" x14ac:dyDescent="0.25">
      <c r="B43" s="39"/>
      <c r="C43" s="39"/>
      <c r="D43" s="308"/>
      <c r="E43" s="309"/>
      <c r="F43" s="309"/>
      <c r="G43" s="309"/>
      <c r="H43" s="310"/>
      <c r="I43" s="335"/>
      <c r="J43" s="342"/>
      <c r="K43" s="310"/>
      <c r="L43" s="335"/>
      <c r="M43" s="335"/>
      <c r="N43" s="342"/>
      <c r="O43" s="310"/>
      <c r="P43" s="335"/>
      <c r="Q43" s="143" t="str">
        <f t="shared" ref="Q43" si="7">IF(I43="","",MROUND(((M43-I43)*60+O43-K43)/60,0.5))</f>
        <v/>
      </c>
      <c r="R43" s="137"/>
      <c r="S43" s="138"/>
      <c r="T43" s="335"/>
      <c r="U43" s="342"/>
      <c r="V43" s="343"/>
      <c r="W43" s="344"/>
      <c r="X43" s="335"/>
      <c r="Y43" s="342"/>
      <c r="Z43" s="343"/>
      <c r="AA43" s="344"/>
      <c r="AB43" s="308"/>
      <c r="AC43" s="309"/>
      <c r="AD43" s="310"/>
      <c r="AE43" s="136" t="str">
        <f t="shared" ref="AE43" si="8">IF(T43="","",IF(AH43="⑥","",MROUND(((((X43-T43)*60)+Z43-V43))/60,0.5)*AB43))</f>
        <v/>
      </c>
      <c r="AF43" s="137"/>
      <c r="AG43" s="138"/>
      <c r="AH43" s="335"/>
      <c r="AI43" s="335"/>
      <c r="AJ43" s="146" t="str">
        <f t="shared" si="5"/>
        <v/>
      </c>
      <c r="AK43" s="147"/>
      <c r="AL43" s="147"/>
      <c r="AM43" s="148"/>
      <c r="AN43" s="334"/>
      <c r="AO43" s="334"/>
      <c r="AP43" s="334"/>
      <c r="AQ43" s="331"/>
      <c r="AR43" s="332"/>
      <c r="AS43" s="333"/>
      <c r="AT43" s="149" t="str">
        <f t="shared" si="0"/>
        <v/>
      </c>
      <c r="AU43" s="150"/>
      <c r="AV43" s="151"/>
      <c r="AW43" s="185" t="str">
        <f t="shared" si="1"/>
        <v/>
      </c>
      <c r="AX43" s="186"/>
      <c r="AY43" s="187"/>
      <c r="AZ43" s="188" t="str">
        <f t="shared" si="2"/>
        <v/>
      </c>
      <c r="BA43" s="189"/>
      <c r="BB43" s="190"/>
      <c r="BC43" s="136"/>
      <c r="BD43" s="136"/>
      <c r="BE43" s="136"/>
      <c r="BF43" s="136"/>
      <c r="BG43" s="2"/>
      <c r="BH43" s="2"/>
      <c r="BI43" s="2"/>
      <c r="BJ43" s="2"/>
    </row>
    <row r="44" spans="2:68" ht="26.15" customHeight="1" thickTop="1" x14ac:dyDescent="0.2">
      <c r="B44" s="311" t="s">
        <v>21</v>
      </c>
      <c r="C44" s="312"/>
      <c r="D44" s="312"/>
      <c r="E44" s="312"/>
      <c r="F44" s="312"/>
      <c r="G44" s="312"/>
      <c r="H44" s="313"/>
      <c r="I44" s="124"/>
      <c r="J44" s="128"/>
      <c r="K44" s="129"/>
      <c r="L44" s="124"/>
      <c r="M44" s="124"/>
      <c r="N44" s="128"/>
      <c r="O44" s="129"/>
      <c r="P44" s="124"/>
      <c r="Q44" s="124"/>
      <c r="R44" s="124"/>
      <c r="S44" s="124"/>
      <c r="T44" s="124"/>
      <c r="U44" s="128"/>
      <c r="V44" s="129"/>
      <c r="W44" s="124"/>
      <c r="X44" s="124"/>
      <c r="Y44" s="128"/>
      <c r="Z44" s="129"/>
      <c r="AA44" s="124"/>
      <c r="AB44" s="124"/>
      <c r="AC44" s="124"/>
      <c r="AD44" s="124"/>
      <c r="AE44" s="144"/>
      <c r="AF44" s="126"/>
      <c r="AG44" s="127"/>
      <c r="AH44" s="124"/>
      <c r="AI44" s="124"/>
      <c r="AJ44" s="345"/>
      <c r="AK44" s="345"/>
      <c r="AL44" s="345"/>
      <c r="AM44" s="345"/>
      <c r="AN44" s="346"/>
      <c r="AO44" s="347"/>
      <c r="AP44" s="348"/>
      <c r="AQ44" s="352">
        <f>SUM(AQ13:AS43)</f>
        <v>0</v>
      </c>
      <c r="AR44" s="349"/>
      <c r="AS44" s="350"/>
      <c r="AT44" s="349">
        <f>SUM(AT13:AV43)</f>
        <v>0</v>
      </c>
      <c r="AU44" s="349"/>
      <c r="AV44" s="350"/>
      <c r="AW44" s="349">
        <f>SUM(AW13:AY43)</f>
        <v>0</v>
      </c>
      <c r="AX44" s="349"/>
      <c r="AY44" s="350"/>
      <c r="AZ44" s="349">
        <f>SUM(AZ13:BB43)</f>
        <v>0</v>
      </c>
      <c r="BA44" s="349"/>
      <c r="BB44" s="350"/>
      <c r="BC44" s="124"/>
      <c r="BD44" s="124"/>
      <c r="BE44" s="124"/>
      <c r="BF44" s="124"/>
      <c r="BG44" s="2"/>
      <c r="BH44" s="2"/>
      <c r="BI44" s="2"/>
      <c r="BJ44" s="2"/>
    </row>
    <row r="45" spans="2:68" ht="20.25" customHeight="1" x14ac:dyDescent="0.2">
      <c r="AI45" s="14" t="str">
        <f>IF(AE44&lt;=K6,"","※支給時間オーパー！")</f>
        <v/>
      </c>
      <c r="AW45" s="351" t="str">
        <f>IF(AW44&lt;=AE6,"","※上限月額オーパー！")</f>
        <v/>
      </c>
      <c r="AX45" s="351"/>
      <c r="AY45" s="351"/>
      <c r="AZ45" s="351"/>
      <c r="BA45" s="351"/>
      <c r="BB45" s="351"/>
      <c r="BC45" s="351"/>
      <c r="BD45" s="351"/>
      <c r="BE45" s="351"/>
      <c r="BF45" s="351"/>
      <c r="BG45" s="351"/>
      <c r="BL45" s="4"/>
      <c r="BM45" s="4"/>
      <c r="BN45" s="4"/>
      <c r="BO45" s="4"/>
      <c r="BP45" s="4"/>
    </row>
    <row r="47" spans="2:68" x14ac:dyDescent="0.2">
      <c r="BC47" s="178"/>
      <c r="BD47" s="178"/>
      <c r="BE47" s="178"/>
    </row>
  </sheetData>
  <mergeCells count="744">
    <mergeCell ref="AQ37:AS37"/>
    <mergeCell ref="AT37:AV37"/>
    <mergeCell ref="AQ38:AS38"/>
    <mergeCell ref="AT38:AV38"/>
    <mergeCell ref="AQ32:AS32"/>
    <mergeCell ref="AT32:AV32"/>
    <mergeCell ref="AQ33:AS33"/>
    <mergeCell ref="AT33:AV33"/>
    <mergeCell ref="AQ34:AS34"/>
    <mergeCell ref="AT34:AV34"/>
    <mergeCell ref="AQ35:AS35"/>
    <mergeCell ref="AT35:AV35"/>
    <mergeCell ref="AQ36:AS36"/>
    <mergeCell ref="AT36:AV36"/>
    <mergeCell ref="AQ23:AS23"/>
    <mergeCell ref="AT23:AV23"/>
    <mergeCell ref="AQ24:AS24"/>
    <mergeCell ref="AT24:AV24"/>
    <mergeCell ref="AQ25:AS25"/>
    <mergeCell ref="AT25:AV25"/>
    <mergeCell ref="AQ26:AS26"/>
    <mergeCell ref="AT26:AV26"/>
    <mergeCell ref="AQ27:AS27"/>
    <mergeCell ref="AT27:AV27"/>
    <mergeCell ref="AQ19:AS19"/>
    <mergeCell ref="AT19:AV19"/>
    <mergeCell ref="AQ20:AS20"/>
    <mergeCell ref="AT20:AV20"/>
    <mergeCell ref="AQ21:AS21"/>
    <mergeCell ref="AT21:AV21"/>
    <mergeCell ref="AQ22:AS22"/>
    <mergeCell ref="AT22:AV22"/>
    <mergeCell ref="AQ14:AS14"/>
    <mergeCell ref="AT14:AV14"/>
    <mergeCell ref="BC44:BD44"/>
    <mergeCell ref="BE44:BF44"/>
    <mergeCell ref="BC47:BE47"/>
    <mergeCell ref="AE44:AG44"/>
    <mergeCell ref="AH44:AI44"/>
    <mergeCell ref="AJ44:AM44"/>
    <mergeCell ref="AN44:AP44"/>
    <mergeCell ref="AW44:AY44"/>
    <mergeCell ref="AZ44:BB44"/>
    <mergeCell ref="AW45:BG45"/>
    <mergeCell ref="AQ44:AS44"/>
    <mergeCell ref="AT44:AV44"/>
    <mergeCell ref="D10:H12"/>
    <mergeCell ref="Q44:S44"/>
    <mergeCell ref="T44:U44"/>
    <mergeCell ref="V44:W44"/>
    <mergeCell ref="X44:Y44"/>
    <mergeCell ref="Z44:AA44"/>
    <mergeCell ref="AB44:AD44"/>
    <mergeCell ref="I44:J44"/>
    <mergeCell ref="K44:L44"/>
    <mergeCell ref="M44:N44"/>
    <mergeCell ref="O44:P44"/>
    <mergeCell ref="X43:Y43"/>
    <mergeCell ref="Z43:AA43"/>
    <mergeCell ref="T43:U43"/>
    <mergeCell ref="I43:J43"/>
    <mergeCell ref="K43:L43"/>
    <mergeCell ref="M43:N43"/>
    <mergeCell ref="O43:P43"/>
    <mergeCell ref="V43:W43"/>
    <mergeCell ref="X42:Y42"/>
    <mergeCell ref="Z42:AA42"/>
    <mergeCell ref="AB42:AD42"/>
    <mergeCell ref="AB43:AD43"/>
    <mergeCell ref="I39:J39"/>
    <mergeCell ref="BE39:BF39"/>
    <mergeCell ref="AJ39:AM39"/>
    <mergeCell ref="AN39:AP39"/>
    <mergeCell ref="BE40:BF40"/>
    <mergeCell ref="BC40:BD40"/>
    <mergeCell ref="BC39:BD39"/>
    <mergeCell ref="B10:B12"/>
    <mergeCell ref="C10:C12"/>
    <mergeCell ref="I10:S10"/>
    <mergeCell ref="T10:AA10"/>
    <mergeCell ref="AB10:AD12"/>
    <mergeCell ref="BE10:BF12"/>
    <mergeCell ref="I11:L12"/>
    <mergeCell ref="M11:P12"/>
    <mergeCell ref="Q11:S12"/>
    <mergeCell ref="T11:W12"/>
    <mergeCell ref="X11:AA12"/>
    <mergeCell ref="AH11:AI12"/>
    <mergeCell ref="AJ11:AM12"/>
    <mergeCell ref="AE10:AG12"/>
    <mergeCell ref="AH10:AM10"/>
    <mergeCell ref="AN10:AP12"/>
    <mergeCell ref="AW10:AY12"/>
    <mergeCell ref="AZ10:BB12"/>
    <mergeCell ref="AQ42:AS42"/>
    <mergeCell ref="AT42:AV42"/>
    <mergeCell ref="AQ43:AS43"/>
    <mergeCell ref="BC41:BD41"/>
    <mergeCell ref="BE41:BF41"/>
    <mergeCell ref="AB41:AD41"/>
    <mergeCell ref="AT41:AV41"/>
    <mergeCell ref="AT43:AV43"/>
    <mergeCell ref="AQ41:AS41"/>
    <mergeCell ref="BE42:BF42"/>
    <mergeCell ref="BE43:BF43"/>
    <mergeCell ref="AZ42:BB42"/>
    <mergeCell ref="BC42:BD42"/>
    <mergeCell ref="AH42:AI42"/>
    <mergeCell ref="AJ42:AM42"/>
    <mergeCell ref="AW42:AY42"/>
    <mergeCell ref="AN43:AP43"/>
    <mergeCell ref="BC43:BD43"/>
    <mergeCell ref="AH43:AI43"/>
    <mergeCell ref="AN42:AP42"/>
    <mergeCell ref="AJ43:AM43"/>
    <mergeCell ref="AW43:AY43"/>
    <mergeCell ref="AZ43:BB43"/>
    <mergeCell ref="AH41:AI41"/>
    <mergeCell ref="K39:L39"/>
    <mergeCell ref="M39:N39"/>
    <mergeCell ref="O39:P39"/>
    <mergeCell ref="Q39:S39"/>
    <mergeCell ref="V41:W41"/>
    <mergeCell ref="X41:Y41"/>
    <mergeCell ref="Z41:AA41"/>
    <mergeCell ref="AE41:AG41"/>
    <mergeCell ref="T39:U39"/>
    <mergeCell ref="V39:W39"/>
    <mergeCell ref="X39:Y39"/>
    <mergeCell ref="AB40:AD40"/>
    <mergeCell ref="I41:J41"/>
    <mergeCell ref="K41:L41"/>
    <mergeCell ref="M41:N41"/>
    <mergeCell ref="O41:P41"/>
    <mergeCell ref="T41:U41"/>
    <mergeCell ref="Q43:S43"/>
    <mergeCell ref="AE42:AG42"/>
    <mergeCell ref="Q42:S42"/>
    <mergeCell ref="AE43:AG43"/>
    <mergeCell ref="I42:J42"/>
    <mergeCell ref="K42:L42"/>
    <mergeCell ref="M42:N42"/>
    <mergeCell ref="O42:P42"/>
    <mergeCell ref="T42:U42"/>
    <mergeCell ref="V42:W42"/>
    <mergeCell ref="I40:J40"/>
    <mergeCell ref="K40:L40"/>
    <mergeCell ref="M40:N40"/>
    <mergeCell ref="O40:P40"/>
    <mergeCell ref="AH40:AI40"/>
    <mergeCell ref="T40:U40"/>
    <mergeCell ref="V40:W40"/>
    <mergeCell ref="X40:Y40"/>
    <mergeCell ref="Z40:AA40"/>
    <mergeCell ref="Q40:S40"/>
    <mergeCell ref="AZ39:BB39"/>
    <mergeCell ref="AE39:AG39"/>
    <mergeCell ref="AW40:AY40"/>
    <mergeCell ref="AZ40:BB40"/>
    <mergeCell ref="Q41:S41"/>
    <mergeCell ref="AE40:AG40"/>
    <mergeCell ref="AJ40:AM40"/>
    <mergeCell ref="AN40:AP40"/>
    <mergeCell ref="AN41:AP41"/>
    <mergeCell ref="AJ41:AM41"/>
    <mergeCell ref="AW41:AY41"/>
    <mergeCell ref="AZ41:BB41"/>
    <mergeCell ref="Z39:AA39"/>
    <mergeCell ref="AH39:AI39"/>
    <mergeCell ref="AB39:AD39"/>
    <mergeCell ref="AW39:AY39"/>
    <mergeCell ref="AT39:AV39"/>
    <mergeCell ref="AT40:AV40"/>
    <mergeCell ref="AQ39:AS39"/>
    <mergeCell ref="AQ40:AS40"/>
    <mergeCell ref="AW38:AY38"/>
    <mergeCell ref="AZ38:BB38"/>
    <mergeCell ref="BC38:BD38"/>
    <mergeCell ref="BE38:BF38"/>
    <mergeCell ref="Z38:AA38"/>
    <mergeCell ref="AE38:AG38"/>
    <mergeCell ref="AH38:AI38"/>
    <mergeCell ref="AJ38:AM38"/>
    <mergeCell ref="AB38:AD38"/>
    <mergeCell ref="AN38:AP38"/>
    <mergeCell ref="I38:J38"/>
    <mergeCell ref="K38:L38"/>
    <mergeCell ref="M38:N38"/>
    <mergeCell ref="O38:P38"/>
    <mergeCell ref="Q38:S38"/>
    <mergeCell ref="T38:U38"/>
    <mergeCell ref="V38:W38"/>
    <mergeCell ref="X38:Y38"/>
    <mergeCell ref="Z37:AA37"/>
    <mergeCell ref="BE36:BF36"/>
    <mergeCell ref="I37:J37"/>
    <mergeCell ref="K37:L37"/>
    <mergeCell ref="M37:N37"/>
    <mergeCell ref="O37:P37"/>
    <mergeCell ref="Q37:S37"/>
    <mergeCell ref="Z36:AA36"/>
    <mergeCell ref="AE36:AG36"/>
    <mergeCell ref="AH36:AI36"/>
    <mergeCell ref="AJ36:AM36"/>
    <mergeCell ref="AB36:AD36"/>
    <mergeCell ref="AN36:AP36"/>
    <mergeCell ref="BE37:BF37"/>
    <mergeCell ref="AN37:AP37"/>
    <mergeCell ref="AH37:AI37"/>
    <mergeCell ref="AJ37:AM37"/>
    <mergeCell ref="AW37:AY37"/>
    <mergeCell ref="AZ37:BB37"/>
    <mergeCell ref="BC37:BD37"/>
    <mergeCell ref="T37:U37"/>
    <mergeCell ref="V37:W37"/>
    <mergeCell ref="X37:Y37"/>
    <mergeCell ref="AE37:AG37"/>
    <mergeCell ref="AB37:AD37"/>
    <mergeCell ref="BE35:BF35"/>
    <mergeCell ref="I36:J36"/>
    <mergeCell ref="K36:L36"/>
    <mergeCell ref="M36:N36"/>
    <mergeCell ref="O36:P36"/>
    <mergeCell ref="Q36:S36"/>
    <mergeCell ref="T36:U36"/>
    <mergeCell ref="V36:W36"/>
    <mergeCell ref="X36:Y36"/>
    <mergeCell ref="AN35:AP35"/>
    <mergeCell ref="AH35:AI35"/>
    <mergeCell ref="AJ35:AM35"/>
    <mergeCell ref="AW35:AY35"/>
    <mergeCell ref="AZ35:BB35"/>
    <mergeCell ref="BC35:BD35"/>
    <mergeCell ref="T35:U35"/>
    <mergeCell ref="V35:W35"/>
    <mergeCell ref="X35:Y35"/>
    <mergeCell ref="Z35:AA35"/>
    <mergeCell ref="AE35:AG35"/>
    <mergeCell ref="AB35:AD35"/>
    <mergeCell ref="AW36:AY36"/>
    <mergeCell ref="AZ36:BB36"/>
    <mergeCell ref="BC36:BD36"/>
    <mergeCell ref="V34:W34"/>
    <mergeCell ref="X34:Y34"/>
    <mergeCell ref="I35:J35"/>
    <mergeCell ref="K35:L35"/>
    <mergeCell ref="M35:N35"/>
    <mergeCell ref="O35:P35"/>
    <mergeCell ref="Q35:S35"/>
    <mergeCell ref="Z34:AA34"/>
    <mergeCell ref="AE34:AG34"/>
    <mergeCell ref="AB34:AD34"/>
    <mergeCell ref="I34:J34"/>
    <mergeCell ref="K34:L34"/>
    <mergeCell ref="M34:N34"/>
    <mergeCell ref="O34:P34"/>
    <mergeCell ref="Q34:S34"/>
    <mergeCell ref="T34:U34"/>
    <mergeCell ref="X33:Y33"/>
    <mergeCell ref="Z33:AA33"/>
    <mergeCell ref="AE33:AG33"/>
    <mergeCell ref="AB33:AD33"/>
    <mergeCell ref="AW34:AY34"/>
    <mergeCell ref="AZ34:BB34"/>
    <mergeCell ref="BC34:BD34"/>
    <mergeCell ref="BE34:BF34"/>
    <mergeCell ref="AJ34:AM34"/>
    <mergeCell ref="AN34:AP34"/>
    <mergeCell ref="AH34:AI34"/>
    <mergeCell ref="AW32:AY32"/>
    <mergeCell ref="AZ32:BB32"/>
    <mergeCell ref="BC32:BD32"/>
    <mergeCell ref="BE32:BF32"/>
    <mergeCell ref="I33:J33"/>
    <mergeCell ref="K33:L33"/>
    <mergeCell ref="M33:N33"/>
    <mergeCell ref="O33:P33"/>
    <mergeCell ref="Q33:S33"/>
    <mergeCell ref="Z32:AA32"/>
    <mergeCell ref="AE32:AG32"/>
    <mergeCell ref="AH32:AI32"/>
    <mergeCell ref="AJ32:AM32"/>
    <mergeCell ref="AB32:AD32"/>
    <mergeCell ref="AN32:AP32"/>
    <mergeCell ref="BE33:BF33"/>
    <mergeCell ref="AN33:AP33"/>
    <mergeCell ref="AH33:AI33"/>
    <mergeCell ref="AJ33:AM33"/>
    <mergeCell ref="AW33:AY33"/>
    <mergeCell ref="AZ33:BB33"/>
    <mergeCell ref="BC33:BD33"/>
    <mergeCell ref="T33:U33"/>
    <mergeCell ref="V33:W33"/>
    <mergeCell ref="BC31:BD31"/>
    <mergeCell ref="T31:U31"/>
    <mergeCell ref="V31:W31"/>
    <mergeCell ref="X31:Y31"/>
    <mergeCell ref="Z31:AA31"/>
    <mergeCell ref="AE31:AG31"/>
    <mergeCell ref="AB31:AD31"/>
    <mergeCell ref="AQ31:AS31"/>
    <mergeCell ref="AT31:AV31"/>
    <mergeCell ref="I32:J32"/>
    <mergeCell ref="K32:L32"/>
    <mergeCell ref="M32:N32"/>
    <mergeCell ref="O32:P32"/>
    <mergeCell ref="Q32:S32"/>
    <mergeCell ref="T32:U32"/>
    <mergeCell ref="V32:W32"/>
    <mergeCell ref="X32:Y32"/>
    <mergeCell ref="AN31:AP31"/>
    <mergeCell ref="AH31:AI31"/>
    <mergeCell ref="AJ31:AM31"/>
    <mergeCell ref="AZ30:BB30"/>
    <mergeCell ref="BC30:BD30"/>
    <mergeCell ref="BE30:BF30"/>
    <mergeCell ref="I31:J31"/>
    <mergeCell ref="K31:L31"/>
    <mergeCell ref="M31:N31"/>
    <mergeCell ref="O31:P31"/>
    <mergeCell ref="Q31:S31"/>
    <mergeCell ref="Z30:AA30"/>
    <mergeCell ref="AE30:AG30"/>
    <mergeCell ref="AH30:AI30"/>
    <mergeCell ref="AJ30:AM30"/>
    <mergeCell ref="AB30:AD30"/>
    <mergeCell ref="AN30:AP30"/>
    <mergeCell ref="I30:J30"/>
    <mergeCell ref="K30:L30"/>
    <mergeCell ref="M30:N30"/>
    <mergeCell ref="O30:P30"/>
    <mergeCell ref="Q30:S30"/>
    <mergeCell ref="T30:U30"/>
    <mergeCell ref="V30:W30"/>
    <mergeCell ref="BE31:BF31"/>
    <mergeCell ref="AW31:AY31"/>
    <mergeCell ref="AZ31:BB31"/>
    <mergeCell ref="X30:Y30"/>
    <mergeCell ref="AJ26:AM26"/>
    <mergeCell ref="AN26:AP26"/>
    <mergeCell ref="AW26:AY26"/>
    <mergeCell ref="AW30:AY30"/>
    <mergeCell ref="AQ30:AS30"/>
    <mergeCell ref="AT30:AV30"/>
    <mergeCell ref="BE26:BF26"/>
    <mergeCell ref="AW29:AY29"/>
    <mergeCell ref="AZ29:BB29"/>
    <mergeCell ref="BC29:BD29"/>
    <mergeCell ref="BE29:BF29"/>
    <mergeCell ref="AN29:AP29"/>
    <mergeCell ref="AJ29:AM29"/>
    <mergeCell ref="BE28:BF28"/>
    <mergeCell ref="AJ28:AM28"/>
    <mergeCell ref="AN28:AP28"/>
    <mergeCell ref="AW28:AY28"/>
    <mergeCell ref="AZ28:BB28"/>
    <mergeCell ref="BC28:BD28"/>
    <mergeCell ref="BE27:BF27"/>
    <mergeCell ref="AQ28:AS28"/>
    <mergeCell ref="AT28:AV28"/>
    <mergeCell ref="AQ29:AS29"/>
    <mergeCell ref="V26:W26"/>
    <mergeCell ref="X26:Y26"/>
    <mergeCell ref="Z26:AA26"/>
    <mergeCell ref="AB26:AD26"/>
    <mergeCell ref="AE26:AG26"/>
    <mergeCell ref="AH26:AI26"/>
    <mergeCell ref="AZ26:BB26"/>
    <mergeCell ref="BC26:BD26"/>
    <mergeCell ref="I29:J29"/>
    <mergeCell ref="K29:L29"/>
    <mergeCell ref="M29:N29"/>
    <mergeCell ref="O29:P29"/>
    <mergeCell ref="Q29:S29"/>
    <mergeCell ref="T29:U29"/>
    <mergeCell ref="V29:W29"/>
    <mergeCell ref="X29:Y29"/>
    <mergeCell ref="Z29:AA29"/>
    <mergeCell ref="AE29:AG29"/>
    <mergeCell ref="AB29:AD29"/>
    <mergeCell ref="AH29:AI29"/>
    <mergeCell ref="AB28:AD28"/>
    <mergeCell ref="AT29:AV29"/>
    <mergeCell ref="X28:Y28"/>
    <mergeCell ref="Z28:AA28"/>
    <mergeCell ref="AE28:AG28"/>
    <mergeCell ref="AH28:AI28"/>
    <mergeCell ref="AW25:AY25"/>
    <mergeCell ref="AZ25:BB25"/>
    <mergeCell ref="BC25:BD25"/>
    <mergeCell ref="AW27:AY27"/>
    <mergeCell ref="X27:Y27"/>
    <mergeCell ref="Z27:AA27"/>
    <mergeCell ref="AB27:AD27"/>
    <mergeCell ref="AE27:AG27"/>
    <mergeCell ref="AZ27:BB27"/>
    <mergeCell ref="BC27:BD27"/>
    <mergeCell ref="BE25:BF25"/>
    <mergeCell ref="I28:J28"/>
    <mergeCell ref="K28:L28"/>
    <mergeCell ref="M28:N28"/>
    <mergeCell ref="O28:P28"/>
    <mergeCell ref="Q28:S28"/>
    <mergeCell ref="Z25:AA25"/>
    <mergeCell ref="AE25:AG25"/>
    <mergeCell ref="AB25:AD25"/>
    <mergeCell ref="AN25:AP25"/>
    <mergeCell ref="AH25:AI25"/>
    <mergeCell ref="AJ25:AM25"/>
    <mergeCell ref="O27:P27"/>
    <mergeCell ref="Q27:S27"/>
    <mergeCell ref="T27:U27"/>
    <mergeCell ref="V27:W27"/>
    <mergeCell ref="I27:J27"/>
    <mergeCell ref="K27:L27"/>
    <mergeCell ref="M27:N27"/>
    <mergeCell ref="AH27:AI27"/>
    <mergeCell ref="AJ27:AM27"/>
    <mergeCell ref="AN27:AP27"/>
    <mergeCell ref="T28:U28"/>
    <mergeCell ref="V28:W28"/>
    <mergeCell ref="I25:J25"/>
    <mergeCell ref="K25:L25"/>
    <mergeCell ref="M25:N25"/>
    <mergeCell ref="O25:P25"/>
    <mergeCell ref="Q25:S25"/>
    <mergeCell ref="T25:U25"/>
    <mergeCell ref="V25:W25"/>
    <mergeCell ref="X25:Y25"/>
    <mergeCell ref="AW24:AY24"/>
    <mergeCell ref="T24:U24"/>
    <mergeCell ref="V24:W24"/>
    <mergeCell ref="X24:Y24"/>
    <mergeCell ref="Z24:AA24"/>
    <mergeCell ref="AE24:AG24"/>
    <mergeCell ref="AH24:AI24"/>
    <mergeCell ref="Z22:AA22"/>
    <mergeCell ref="AE22:AG22"/>
    <mergeCell ref="AH22:AI22"/>
    <mergeCell ref="AW23:AY23"/>
    <mergeCell ref="AZ23:BB23"/>
    <mergeCell ref="BC23:BD23"/>
    <mergeCell ref="BE23:BF23"/>
    <mergeCell ref="I24:J24"/>
    <mergeCell ref="K24:L24"/>
    <mergeCell ref="M24:N24"/>
    <mergeCell ref="O24:P24"/>
    <mergeCell ref="Q24:S24"/>
    <mergeCell ref="Z23:AA23"/>
    <mergeCell ref="AE23:AG23"/>
    <mergeCell ref="AB23:AD23"/>
    <mergeCell ref="AN23:AP23"/>
    <mergeCell ref="AH23:AI23"/>
    <mergeCell ref="AJ23:AM23"/>
    <mergeCell ref="BE24:BF24"/>
    <mergeCell ref="AJ24:AM24"/>
    <mergeCell ref="AB24:AD24"/>
    <mergeCell ref="AN24:AP24"/>
    <mergeCell ref="AZ24:BB24"/>
    <mergeCell ref="BC24:BD24"/>
    <mergeCell ref="V22:W22"/>
    <mergeCell ref="I23:J23"/>
    <mergeCell ref="K23:L23"/>
    <mergeCell ref="M23:N23"/>
    <mergeCell ref="O23:P23"/>
    <mergeCell ref="Q23:S23"/>
    <mergeCell ref="T23:U23"/>
    <mergeCell ref="V23:W23"/>
    <mergeCell ref="X23:Y23"/>
    <mergeCell ref="X22:Y22"/>
    <mergeCell ref="AW21:AY21"/>
    <mergeCell ref="AZ21:BB21"/>
    <mergeCell ref="BC21:BD21"/>
    <mergeCell ref="BE21:BF21"/>
    <mergeCell ref="I22:J22"/>
    <mergeCell ref="K22:L22"/>
    <mergeCell ref="M22:N22"/>
    <mergeCell ref="O22:P22"/>
    <mergeCell ref="Q22:S22"/>
    <mergeCell ref="X21:Y21"/>
    <mergeCell ref="Z21:AA21"/>
    <mergeCell ref="AE21:AG21"/>
    <mergeCell ref="AB21:AD21"/>
    <mergeCell ref="AN21:AP21"/>
    <mergeCell ref="AH21:AI21"/>
    <mergeCell ref="AJ21:AM21"/>
    <mergeCell ref="BE22:BF22"/>
    <mergeCell ref="AJ22:AM22"/>
    <mergeCell ref="AB22:AD22"/>
    <mergeCell ref="AN22:AP22"/>
    <mergeCell ref="AW22:AY22"/>
    <mergeCell ref="AZ22:BB22"/>
    <mergeCell ref="BC22:BD22"/>
    <mergeCell ref="T22:U22"/>
    <mergeCell ref="K20:L20"/>
    <mergeCell ref="M20:N20"/>
    <mergeCell ref="Z20:AA20"/>
    <mergeCell ref="AE20:AG20"/>
    <mergeCell ref="BC20:BD20"/>
    <mergeCell ref="BE20:BF20"/>
    <mergeCell ref="I21:J21"/>
    <mergeCell ref="K21:L21"/>
    <mergeCell ref="M21:N21"/>
    <mergeCell ref="O21:P21"/>
    <mergeCell ref="Q21:S21"/>
    <mergeCell ref="T21:U21"/>
    <mergeCell ref="V21:W21"/>
    <mergeCell ref="AH20:AI20"/>
    <mergeCell ref="AJ20:AM20"/>
    <mergeCell ref="AB20:AD20"/>
    <mergeCell ref="AN20:AP20"/>
    <mergeCell ref="AW20:AY20"/>
    <mergeCell ref="AZ20:BB20"/>
    <mergeCell ref="O20:P20"/>
    <mergeCell ref="Q20:S20"/>
    <mergeCell ref="T20:U20"/>
    <mergeCell ref="V20:W20"/>
    <mergeCell ref="X20:Y20"/>
    <mergeCell ref="BE19:BF19"/>
    <mergeCell ref="AN19:AP19"/>
    <mergeCell ref="AH19:AI19"/>
    <mergeCell ref="AJ19:AM19"/>
    <mergeCell ref="AW19:AY19"/>
    <mergeCell ref="AZ19:BB19"/>
    <mergeCell ref="BC19:BD19"/>
    <mergeCell ref="BE13:BF13"/>
    <mergeCell ref="I19:J19"/>
    <mergeCell ref="K19:L19"/>
    <mergeCell ref="M19:N19"/>
    <mergeCell ref="O19:P19"/>
    <mergeCell ref="Q19:S19"/>
    <mergeCell ref="T19:U19"/>
    <mergeCell ref="V19:W19"/>
    <mergeCell ref="T13:U13"/>
    <mergeCell ref="V13:W13"/>
    <mergeCell ref="AJ13:AM13"/>
    <mergeCell ref="AB13:AD13"/>
    <mergeCell ref="X19:Y19"/>
    <mergeCell ref="Z19:AA19"/>
    <mergeCell ref="AE19:AG19"/>
    <mergeCell ref="AB19:AD19"/>
    <mergeCell ref="AQ13:AS13"/>
    <mergeCell ref="BF4:BF5"/>
    <mergeCell ref="AV4:AV5"/>
    <mergeCell ref="R3:R5"/>
    <mergeCell ref="T6:AD6"/>
    <mergeCell ref="AT3:BF3"/>
    <mergeCell ref="AT6:BF6"/>
    <mergeCell ref="AL3:AS6"/>
    <mergeCell ref="X13:Y13"/>
    <mergeCell ref="Z13:AA13"/>
    <mergeCell ref="AE13:AG13"/>
    <mergeCell ref="AH13:AI13"/>
    <mergeCell ref="Q13:S13"/>
    <mergeCell ref="AZ13:BB13"/>
    <mergeCell ref="BC13:BD13"/>
    <mergeCell ref="AN13:AP13"/>
    <mergeCell ref="AW13:AY13"/>
    <mergeCell ref="BC10:BD12"/>
    <mergeCell ref="AQ10:AS12"/>
    <mergeCell ref="AT10:AV12"/>
    <mergeCell ref="AT13:AV13"/>
    <mergeCell ref="AW4:AW5"/>
    <mergeCell ref="AX4:AX5"/>
    <mergeCell ref="AY4:AY5"/>
    <mergeCell ref="AZ4:AZ5"/>
    <mergeCell ref="BD4:BD5"/>
    <mergeCell ref="BE4:BE5"/>
    <mergeCell ref="AT4:AT5"/>
    <mergeCell ref="AU4:AU5"/>
    <mergeCell ref="AE6:AI6"/>
    <mergeCell ref="AJ6:AK6"/>
    <mergeCell ref="AA3:AK4"/>
    <mergeCell ref="AA5:AK5"/>
    <mergeCell ref="M3:M5"/>
    <mergeCell ref="N3:N5"/>
    <mergeCell ref="O3:O5"/>
    <mergeCell ref="P3:P5"/>
    <mergeCell ref="K6:M6"/>
    <mergeCell ref="N6:P6"/>
    <mergeCell ref="K3:K5"/>
    <mergeCell ref="L3:L5"/>
    <mergeCell ref="Q3:Q5"/>
    <mergeCell ref="Q6:S6"/>
    <mergeCell ref="S3:Z5"/>
    <mergeCell ref="BC4:BC5"/>
    <mergeCell ref="BA4:BA5"/>
    <mergeCell ref="BB4:BB5"/>
    <mergeCell ref="B7:H8"/>
    <mergeCell ref="I7:P7"/>
    <mergeCell ref="Q7:X7"/>
    <mergeCell ref="I8:K8"/>
    <mergeCell ref="L8:P8"/>
    <mergeCell ref="Q8:S8"/>
    <mergeCell ref="T8:X8"/>
    <mergeCell ref="G2:H2"/>
    <mergeCell ref="I26:J26"/>
    <mergeCell ref="K26:L26"/>
    <mergeCell ref="M26:N26"/>
    <mergeCell ref="O26:P26"/>
    <mergeCell ref="Q26:S26"/>
    <mergeCell ref="T26:U26"/>
    <mergeCell ref="B3:H5"/>
    <mergeCell ref="I3:I5"/>
    <mergeCell ref="B6:H6"/>
    <mergeCell ref="I6:J6"/>
    <mergeCell ref="J3:J5"/>
    <mergeCell ref="I13:J13"/>
    <mergeCell ref="K13:L13"/>
    <mergeCell ref="M13:N13"/>
    <mergeCell ref="O13:P13"/>
    <mergeCell ref="I20:J20"/>
    <mergeCell ref="D13:H13"/>
    <mergeCell ref="D19:H19"/>
    <mergeCell ref="D20:H20"/>
    <mergeCell ref="D21:H21"/>
    <mergeCell ref="D22:H22"/>
    <mergeCell ref="D23:H23"/>
    <mergeCell ref="D24:H24"/>
    <mergeCell ref="D25:H25"/>
    <mergeCell ref="D26:H26"/>
    <mergeCell ref="D38:H38"/>
    <mergeCell ref="D39:H39"/>
    <mergeCell ref="D27:H27"/>
    <mergeCell ref="D28:H28"/>
    <mergeCell ref="D29:H29"/>
    <mergeCell ref="D30:H30"/>
    <mergeCell ref="D31:H31"/>
    <mergeCell ref="D32:H32"/>
    <mergeCell ref="D33:H33"/>
    <mergeCell ref="D34:H34"/>
    <mergeCell ref="D35:H35"/>
    <mergeCell ref="D40:H40"/>
    <mergeCell ref="D41:H41"/>
    <mergeCell ref="D42:H42"/>
    <mergeCell ref="D43:H43"/>
    <mergeCell ref="B44:H44"/>
    <mergeCell ref="D2:E2"/>
    <mergeCell ref="K2:BF2"/>
    <mergeCell ref="D14:H14"/>
    <mergeCell ref="I14:J14"/>
    <mergeCell ref="K14:L14"/>
    <mergeCell ref="M14:N14"/>
    <mergeCell ref="O14:P14"/>
    <mergeCell ref="Q14:S14"/>
    <mergeCell ref="T14:U14"/>
    <mergeCell ref="V14:W14"/>
    <mergeCell ref="X14:Y14"/>
    <mergeCell ref="Z14:AA14"/>
    <mergeCell ref="AB14:AD14"/>
    <mergeCell ref="AE14:AG14"/>
    <mergeCell ref="AH14:AI14"/>
    <mergeCell ref="AJ14:AM14"/>
    <mergeCell ref="AN14:AP14"/>
    <mergeCell ref="D36:H36"/>
    <mergeCell ref="D37:H37"/>
    <mergeCell ref="AW14:AY14"/>
    <mergeCell ref="AZ14:BB14"/>
    <mergeCell ref="BC14:BD14"/>
    <mergeCell ref="BE14:BF14"/>
    <mergeCell ref="D18:H18"/>
    <mergeCell ref="I18:J18"/>
    <mergeCell ref="K18:L18"/>
    <mergeCell ref="M18:N18"/>
    <mergeCell ref="O18:P18"/>
    <mergeCell ref="Q18:S18"/>
    <mergeCell ref="T18:U18"/>
    <mergeCell ref="V18:W18"/>
    <mergeCell ref="X18:Y18"/>
    <mergeCell ref="Z18:AA18"/>
    <mergeCell ref="AB18:AD18"/>
    <mergeCell ref="AE18:AG18"/>
    <mergeCell ref="AH18:AI18"/>
    <mergeCell ref="AJ18:AM18"/>
    <mergeCell ref="AN18:AP18"/>
    <mergeCell ref="AQ18:AS18"/>
    <mergeCell ref="AT18:AV18"/>
    <mergeCell ref="AW18:AY18"/>
    <mergeCell ref="AZ18:BB18"/>
    <mergeCell ref="BC18:BD18"/>
    <mergeCell ref="BE18:BF18"/>
    <mergeCell ref="D15:H15"/>
    <mergeCell ref="I15:J15"/>
    <mergeCell ref="K15:L15"/>
    <mergeCell ref="M15:N15"/>
    <mergeCell ref="O15:P15"/>
    <mergeCell ref="Q15:S15"/>
    <mergeCell ref="T15:U15"/>
    <mergeCell ref="V15:W15"/>
    <mergeCell ref="X15:Y15"/>
    <mergeCell ref="Z15:AA15"/>
    <mergeCell ref="AB15:AD15"/>
    <mergeCell ref="AE15:AG15"/>
    <mergeCell ref="AH15:AI15"/>
    <mergeCell ref="AJ15:AM15"/>
    <mergeCell ref="AN15:AP15"/>
    <mergeCell ref="AQ15:AS15"/>
    <mergeCell ref="AT15:AV15"/>
    <mergeCell ref="AW15:AY15"/>
    <mergeCell ref="AZ15:BB15"/>
    <mergeCell ref="BC15:BD15"/>
    <mergeCell ref="BE15:BF15"/>
    <mergeCell ref="D16:H16"/>
    <mergeCell ref="I16:J16"/>
    <mergeCell ref="AJ16:AM16"/>
    <mergeCell ref="AN16:AP16"/>
    <mergeCell ref="AQ16:AS16"/>
    <mergeCell ref="AT16:AV16"/>
    <mergeCell ref="AW16:AY16"/>
    <mergeCell ref="AZ16:BB16"/>
    <mergeCell ref="BC16:BD16"/>
    <mergeCell ref="K16:L16"/>
    <mergeCell ref="M16:N16"/>
    <mergeCell ref="O16:P16"/>
    <mergeCell ref="Q16:S16"/>
    <mergeCell ref="T16:U16"/>
    <mergeCell ref="V16:W16"/>
    <mergeCell ref="X16:Y16"/>
    <mergeCell ref="Z16:AA16"/>
    <mergeCell ref="AB16:AD16"/>
    <mergeCell ref="BE16:BF16"/>
    <mergeCell ref="D17:H17"/>
    <mergeCell ref="I17:J17"/>
    <mergeCell ref="K17:L17"/>
    <mergeCell ref="M17:N17"/>
    <mergeCell ref="O17:P17"/>
    <mergeCell ref="Q17:S17"/>
    <mergeCell ref="T17:U17"/>
    <mergeCell ref="V17:W17"/>
    <mergeCell ref="X17:Y17"/>
    <mergeCell ref="Z17:AA17"/>
    <mergeCell ref="AB17:AD17"/>
    <mergeCell ref="AE17:AG17"/>
    <mergeCell ref="AH17:AI17"/>
    <mergeCell ref="AJ17:AM17"/>
    <mergeCell ref="AN17:AP17"/>
    <mergeCell ref="AQ17:AS17"/>
    <mergeCell ref="AT17:AV17"/>
    <mergeCell ref="AW17:AY17"/>
    <mergeCell ref="AZ17:BB17"/>
    <mergeCell ref="BC17:BD17"/>
    <mergeCell ref="BE17:BF17"/>
    <mergeCell ref="AE16:AG16"/>
    <mergeCell ref="AH16:AI16"/>
  </mergeCells>
  <phoneticPr fontId="2"/>
  <pageMargins left="0.61" right="0.28000000000000003" top="0.4" bottom="0.38" header="0.33" footer="0.12"/>
  <pageSetup paperSize="9" scale="69" fitToHeight="0" orientation="portrait" blackAndWhite="1" cellComments="asDisplaye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B48"/>
  <sheetViews>
    <sheetView tabSelected="1" workbookViewId="0"/>
  </sheetViews>
  <sheetFormatPr defaultColWidth="2.08984375" defaultRowHeight="13" x14ac:dyDescent="0.2"/>
  <cols>
    <col min="1" max="1" width="2.08984375" style="1" customWidth="1"/>
    <col min="2" max="3" width="2.6328125" style="1" customWidth="1"/>
    <col min="4" max="5" width="3.08984375" style="1" customWidth="1"/>
    <col min="6" max="27" width="2.08984375" style="1" customWidth="1"/>
    <col min="28" max="33" width="1.90625" style="1" customWidth="1"/>
    <col min="34" max="35" width="2.08984375" style="1" customWidth="1"/>
    <col min="36" max="37" width="2.7265625" style="1" customWidth="1"/>
    <col min="38" max="38" width="1.453125" style="1" customWidth="1"/>
    <col min="39" max="41" width="2.08984375" style="1" customWidth="1"/>
    <col min="42" max="67" width="1.26953125" style="1" customWidth="1"/>
    <col min="68" max="72" width="2.6328125" style="1" customWidth="1"/>
    <col min="73" max="75" width="5.6328125" style="1" customWidth="1"/>
    <col min="76" max="76" width="2.6328125" style="1" customWidth="1"/>
    <col min="77" max="77" width="10.08984375" style="61" customWidth="1"/>
    <col min="78" max="82" width="2.6328125" style="1" customWidth="1"/>
    <col min="83" max="83" width="9.7265625" style="1" bestFit="1" customWidth="1"/>
    <col min="84" max="84" width="5.90625" style="1" bestFit="1" customWidth="1"/>
    <col min="85" max="85" width="9" style="1" bestFit="1" customWidth="1"/>
    <col min="86" max="16384" width="2.08984375" style="1"/>
  </cols>
  <sheetData>
    <row r="1" spans="2:80" s="5" customFormat="1" ht="18" customHeight="1" x14ac:dyDescent="0.2">
      <c r="B1" s="43" t="s">
        <v>82</v>
      </c>
      <c r="BX1" s="8"/>
      <c r="BY1" s="57"/>
      <c r="BZ1" s="8"/>
      <c r="CA1" s="8"/>
      <c r="CB1" s="8"/>
    </row>
    <row r="2" spans="2:80" s="5" customFormat="1" ht="24" customHeight="1" x14ac:dyDescent="0.2">
      <c r="C2" s="4" t="s">
        <v>99</v>
      </c>
      <c r="D2" s="424"/>
      <c r="E2" s="424"/>
      <c r="F2" s="178" t="s">
        <v>0</v>
      </c>
      <c r="G2" s="178"/>
      <c r="H2" s="424"/>
      <c r="I2" s="424"/>
      <c r="J2" s="1" t="s">
        <v>20</v>
      </c>
      <c r="K2" s="1"/>
      <c r="L2" s="243" t="s">
        <v>84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64"/>
      <c r="BQ2" s="64"/>
      <c r="BR2" s="64"/>
      <c r="BS2" s="64"/>
      <c r="BT2" s="64"/>
      <c r="BU2" s="64"/>
      <c r="BV2" s="64"/>
      <c r="BW2" s="58"/>
      <c r="BX2" s="16"/>
      <c r="BY2" s="16"/>
      <c r="BZ2" s="16"/>
    </row>
    <row r="3" spans="2:80" ht="13.5" customHeight="1" x14ac:dyDescent="0.2">
      <c r="B3" s="246" t="s">
        <v>9</v>
      </c>
      <c r="C3" s="247"/>
      <c r="D3" s="247"/>
      <c r="E3" s="247"/>
      <c r="F3" s="139"/>
      <c r="G3" s="139"/>
      <c r="H3" s="139"/>
      <c r="I3" s="139"/>
      <c r="J3" s="139"/>
      <c r="K3" s="139"/>
      <c r="L3" s="225"/>
      <c r="M3" s="132" t="s">
        <v>22</v>
      </c>
      <c r="N3" s="139"/>
      <c r="O3" s="139"/>
      <c r="P3" s="246" t="s">
        <v>13</v>
      </c>
      <c r="Q3" s="247"/>
      <c r="R3" s="247"/>
      <c r="S3" s="247"/>
      <c r="T3" s="247"/>
      <c r="U3" s="247"/>
      <c r="V3" s="247"/>
      <c r="W3" s="248"/>
      <c r="X3" s="365"/>
      <c r="Y3" s="425"/>
      <c r="Z3" s="425"/>
      <c r="AA3" s="425"/>
      <c r="AB3" s="425"/>
      <c r="AC3" s="425"/>
      <c r="AD3" s="425"/>
      <c r="AE3" s="425"/>
      <c r="AF3" s="425"/>
      <c r="AG3" s="366"/>
      <c r="AH3" s="246" t="s">
        <v>19</v>
      </c>
      <c r="AI3" s="247"/>
      <c r="AJ3" s="247"/>
      <c r="AK3" s="247"/>
      <c r="AL3" s="247"/>
      <c r="AM3" s="247"/>
      <c r="AN3" s="247"/>
      <c r="AO3" s="247"/>
      <c r="AP3" s="118" t="s">
        <v>18</v>
      </c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20"/>
      <c r="BP3" s="69"/>
      <c r="BQ3" s="2"/>
      <c r="BR3" s="2"/>
      <c r="BS3" s="2"/>
      <c r="BY3" s="1"/>
    </row>
    <row r="4" spans="2:80" ht="10.5" customHeight="1" x14ac:dyDescent="0.2">
      <c r="B4" s="112"/>
      <c r="C4" s="113"/>
      <c r="D4" s="113"/>
      <c r="E4" s="113"/>
      <c r="F4" s="139"/>
      <c r="G4" s="139"/>
      <c r="H4" s="139"/>
      <c r="I4" s="225"/>
      <c r="J4" s="225"/>
      <c r="K4" s="225"/>
      <c r="L4" s="431"/>
      <c r="M4" s="232"/>
      <c r="N4" s="225"/>
      <c r="O4" s="225"/>
      <c r="P4" s="112"/>
      <c r="Q4" s="113"/>
      <c r="R4" s="113"/>
      <c r="S4" s="113"/>
      <c r="T4" s="113"/>
      <c r="U4" s="113"/>
      <c r="V4" s="113"/>
      <c r="W4" s="114"/>
      <c r="X4" s="426"/>
      <c r="Y4" s="424"/>
      <c r="Z4" s="424"/>
      <c r="AA4" s="424"/>
      <c r="AB4" s="424"/>
      <c r="AC4" s="424"/>
      <c r="AD4" s="424"/>
      <c r="AE4" s="424"/>
      <c r="AF4" s="424"/>
      <c r="AG4" s="427"/>
      <c r="AH4" s="112"/>
      <c r="AI4" s="113"/>
      <c r="AJ4" s="113"/>
      <c r="AK4" s="113"/>
      <c r="AL4" s="113"/>
      <c r="AM4" s="113"/>
      <c r="AN4" s="113"/>
      <c r="AO4" s="113"/>
      <c r="AP4" s="365"/>
      <c r="AQ4" s="366"/>
      <c r="AR4" s="365"/>
      <c r="AS4" s="366"/>
      <c r="AT4" s="365"/>
      <c r="AU4" s="366"/>
      <c r="AV4" s="365"/>
      <c r="AW4" s="366"/>
      <c r="AX4" s="365"/>
      <c r="AY4" s="366"/>
      <c r="AZ4" s="365"/>
      <c r="BA4" s="366"/>
      <c r="BB4" s="365"/>
      <c r="BC4" s="366"/>
      <c r="BD4" s="365"/>
      <c r="BE4" s="366"/>
      <c r="BF4" s="365"/>
      <c r="BG4" s="366"/>
      <c r="BH4" s="365"/>
      <c r="BI4" s="366"/>
      <c r="BJ4" s="365"/>
      <c r="BK4" s="366"/>
      <c r="BL4" s="365"/>
      <c r="BM4" s="366"/>
      <c r="BN4" s="365"/>
      <c r="BO4" s="366"/>
      <c r="BP4" s="59"/>
      <c r="BQ4" s="2"/>
      <c r="BR4" s="2"/>
      <c r="BS4" s="2"/>
      <c r="BY4" s="1"/>
    </row>
    <row r="5" spans="2:80" ht="19.5" customHeight="1" x14ac:dyDescent="0.2">
      <c r="B5" s="115"/>
      <c r="C5" s="116"/>
      <c r="D5" s="116"/>
      <c r="E5" s="116"/>
      <c r="F5" s="225"/>
      <c r="G5" s="225"/>
      <c r="H5" s="225"/>
      <c r="I5" s="225"/>
      <c r="J5" s="225"/>
      <c r="K5" s="225"/>
      <c r="L5" s="431"/>
      <c r="M5" s="232"/>
      <c r="N5" s="225"/>
      <c r="O5" s="225"/>
      <c r="P5" s="112"/>
      <c r="Q5" s="113"/>
      <c r="R5" s="116"/>
      <c r="S5" s="116"/>
      <c r="T5" s="116"/>
      <c r="U5" s="116"/>
      <c r="V5" s="113"/>
      <c r="W5" s="114"/>
      <c r="X5" s="428"/>
      <c r="Y5" s="429"/>
      <c r="Z5" s="429"/>
      <c r="AA5" s="429"/>
      <c r="AB5" s="429"/>
      <c r="AC5" s="429"/>
      <c r="AD5" s="429"/>
      <c r="AE5" s="429"/>
      <c r="AF5" s="429"/>
      <c r="AG5" s="430"/>
      <c r="AH5" s="112"/>
      <c r="AI5" s="113"/>
      <c r="AJ5" s="113"/>
      <c r="AK5" s="113"/>
      <c r="AL5" s="113"/>
      <c r="AM5" s="113"/>
      <c r="AN5" s="113"/>
      <c r="AO5" s="113"/>
      <c r="AP5" s="367"/>
      <c r="AQ5" s="368"/>
      <c r="AR5" s="367"/>
      <c r="AS5" s="368"/>
      <c r="AT5" s="367"/>
      <c r="AU5" s="368"/>
      <c r="AV5" s="367"/>
      <c r="AW5" s="368"/>
      <c r="AX5" s="367"/>
      <c r="AY5" s="368"/>
      <c r="AZ5" s="367"/>
      <c r="BA5" s="368"/>
      <c r="BB5" s="367"/>
      <c r="BC5" s="368"/>
      <c r="BD5" s="367"/>
      <c r="BE5" s="368"/>
      <c r="BF5" s="367"/>
      <c r="BG5" s="368"/>
      <c r="BH5" s="367"/>
      <c r="BI5" s="368"/>
      <c r="BJ5" s="367"/>
      <c r="BK5" s="368"/>
      <c r="BL5" s="367"/>
      <c r="BM5" s="368"/>
      <c r="BN5" s="367"/>
      <c r="BO5" s="368"/>
      <c r="BP5" s="59"/>
      <c r="BQ5" s="2"/>
      <c r="BR5" s="2"/>
      <c r="BS5" s="2"/>
      <c r="BV5" s="44"/>
      <c r="BY5" s="1"/>
    </row>
    <row r="6" spans="2:80" ht="43.5" customHeight="1" x14ac:dyDescent="0.2">
      <c r="B6" s="278" t="s">
        <v>14</v>
      </c>
      <c r="C6" s="244"/>
      <c r="D6" s="244"/>
      <c r="E6" s="245"/>
      <c r="F6" s="146" t="s">
        <v>1</v>
      </c>
      <c r="G6" s="147"/>
      <c r="H6" s="263"/>
      <c r="I6" s="263"/>
      <c r="J6" s="263"/>
      <c r="K6" s="264" t="s">
        <v>15</v>
      </c>
      <c r="L6" s="265"/>
      <c r="M6" s="265"/>
      <c r="N6" s="244"/>
      <c r="O6" s="244"/>
      <c r="P6" s="245"/>
      <c r="Q6" s="118" t="s">
        <v>16</v>
      </c>
      <c r="R6" s="119"/>
      <c r="S6" s="119"/>
      <c r="T6" s="119"/>
      <c r="U6" s="119"/>
      <c r="V6" s="119"/>
      <c r="W6" s="119"/>
      <c r="X6" s="119"/>
      <c r="Y6" s="119"/>
      <c r="Z6" s="120"/>
      <c r="AA6" s="249"/>
      <c r="AB6" s="250"/>
      <c r="AC6" s="250"/>
      <c r="AD6" s="250"/>
      <c r="AE6" s="250"/>
      <c r="AF6" s="119" t="s">
        <v>17</v>
      </c>
      <c r="AG6" s="120"/>
      <c r="AH6" s="115"/>
      <c r="AI6" s="116"/>
      <c r="AJ6" s="116"/>
      <c r="AK6" s="116"/>
      <c r="AL6" s="116"/>
      <c r="AM6" s="116"/>
      <c r="AN6" s="116"/>
      <c r="AO6" s="116"/>
      <c r="AP6" s="383"/>
      <c r="AQ6" s="384"/>
      <c r="AR6" s="384"/>
      <c r="AS6" s="384"/>
      <c r="AT6" s="384"/>
      <c r="AU6" s="384"/>
      <c r="AV6" s="384"/>
      <c r="AW6" s="384"/>
      <c r="AX6" s="384"/>
      <c r="AY6" s="384"/>
      <c r="AZ6" s="384"/>
      <c r="BA6" s="384"/>
      <c r="BB6" s="384"/>
      <c r="BC6" s="384"/>
      <c r="BD6" s="384"/>
      <c r="BE6" s="384"/>
      <c r="BF6" s="384"/>
      <c r="BG6" s="384"/>
      <c r="BH6" s="384"/>
      <c r="BI6" s="384"/>
      <c r="BJ6" s="384"/>
      <c r="BK6" s="384"/>
      <c r="BL6" s="384"/>
      <c r="BM6" s="384"/>
      <c r="BN6" s="384"/>
      <c r="BO6" s="385"/>
      <c r="BP6" s="59"/>
      <c r="BQ6" s="2"/>
      <c r="BR6" s="2"/>
      <c r="BS6" s="2"/>
      <c r="BY6" s="1"/>
    </row>
    <row r="7" spans="2:80" ht="27" customHeight="1" x14ac:dyDescent="0.2">
      <c r="B7" s="246" t="s">
        <v>24</v>
      </c>
      <c r="C7" s="247"/>
      <c r="D7" s="247"/>
      <c r="E7" s="247"/>
      <c r="F7" s="314" t="s">
        <v>79</v>
      </c>
      <c r="G7" s="315"/>
      <c r="H7" s="315"/>
      <c r="I7" s="315"/>
      <c r="J7" s="315"/>
      <c r="K7" s="315"/>
      <c r="L7" s="315"/>
      <c r="M7" s="316"/>
      <c r="N7" s="314" t="s">
        <v>85</v>
      </c>
      <c r="O7" s="315"/>
      <c r="P7" s="315"/>
      <c r="Q7" s="315"/>
      <c r="R7" s="315"/>
      <c r="S7" s="315"/>
      <c r="T7" s="315"/>
      <c r="U7" s="316"/>
      <c r="V7" s="66"/>
      <c r="W7" s="65"/>
      <c r="X7" s="65"/>
      <c r="Y7" s="65"/>
      <c r="Z7" s="65"/>
      <c r="AA7" s="65"/>
      <c r="AB7" s="65"/>
      <c r="AC7" s="65"/>
      <c r="AD7" s="66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6"/>
      <c r="AQ7" s="66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59"/>
      <c r="BX7" s="2"/>
      <c r="BY7" s="2"/>
      <c r="BZ7" s="2"/>
      <c r="CA7" s="2"/>
      <c r="CB7" s="2"/>
    </row>
    <row r="8" spans="2:80" ht="20.25" customHeight="1" x14ac:dyDescent="0.2">
      <c r="B8" s="115"/>
      <c r="C8" s="116"/>
      <c r="D8" s="116"/>
      <c r="E8" s="116"/>
      <c r="F8" s="268" t="s">
        <v>29</v>
      </c>
      <c r="G8" s="269"/>
      <c r="H8" s="269"/>
      <c r="I8" s="270">
        <v>850</v>
      </c>
      <c r="J8" s="271"/>
      <c r="K8" s="271"/>
      <c r="L8" s="271"/>
      <c r="M8" s="272"/>
      <c r="N8" s="278" t="s">
        <v>30</v>
      </c>
      <c r="O8" s="244"/>
      <c r="P8" s="244"/>
      <c r="Q8" s="239">
        <v>1070</v>
      </c>
      <c r="R8" s="240"/>
      <c r="S8" s="240"/>
      <c r="T8" s="240"/>
      <c r="U8" s="241"/>
      <c r="V8" s="67"/>
      <c r="W8" s="67"/>
      <c r="X8" s="67"/>
      <c r="Y8" s="68"/>
      <c r="Z8" s="68"/>
      <c r="AA8" s="68"/>
      <c r="AB8" s="68"/>
      <c r="AC8" s="68"/>
      <c r="AD8" s="67"/>
      <c r="AE8" s="67"/>
      <c r="AF8" s="67"/>
      <c r="AG8" s="68"/>
      <c r="AH8" s="68"/>
      <c r="AI8" s="68"/>
      <c r="AJ8" s="68"/>
      <c r="AK8" s="68"/>
      <c r="AL8" s="68"/>
      <c r="AM8" s="68"/>
      <c r="AN8" s="68"/>
      <c r="AO8" s="68"/>
      <c r="AP8" s="67"/>
      <c r="AQ8" s="67"/>
      <c r="AR8" s="67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44"/>
      <c r="BQ8" s="44"/>
      <c r="BR8" s="44"/>
      <c r="BS8" s="44"/>
      <c r="BT8" s="44"/>
      <c r="BU8" s="44"/>
      <c r="BV8" s="44"/>
      <c r="BW8" s="60"/>
      <c r="BX8" s="17"/>
      <c r="BY8" s="17"/>
      <c r="BZ8" s="17"/>
      <c r="CA8" s="2"/>
      <c r="CB8" s="2"/>
    </row>
    <row r="9" spans="2:80" ht="15" customHeight="1" x14ac:dyDescent="0.2">
      <c r="B9" s="45"/>
      <c r="C9" s="45"/>
      <c r="D9" s="45"/>
      <c r="E9" s="45"/>
      <c r="F9" s="45"/>
      <c r="G9" s="4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BN9" s="11" t="s">
        <v>106</v>
      </c>
      <c r="BO9" s="61"/>
      <c r="BY9" s="1"/>
    </row>
    <row r="10" spans="2:80" ht="17.25" customHeight="1" x14ac:dyDescent="0.2">
      <c r="B10" s="260" t="s">
        <v>2</v>
      </c>
      <c r="C10" s="260" t="s">
        <v>3</v>
      </c>
      <c r="D10" s="236" t="s">
        <v>4</v>
      </c>
      <c r="E10" s="177"/>
      <c r="F10" s="177"/>
      <c r="G10" s="177"/>
      <c r="H10" s="177"/>
      <c r="I10" s="177" t="s">
        <v>10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 t="s">
        <v>12</v>
      </c>
      <c r="U10" s="177"/>
      <c r="V10" s="177"/>
      <c r="W10" s="177"/>
      <c r="X10" s="177"/>
      <c r="Y10" s="177"/>
      <c r="Z10" s="177"/>
      <c r="AA10" s="177"/>
      <c r="AB10" s="237" t="s">
        <v>110</v>
      </c>
      <c r="AC10" s="237"/>
      <c r="AD10" s="432"/>
      <c r="AE10" s="236" t="s">
        <v>43</v>
      </c>
      <c r="AF10" s="177"/>
      <c r="AG10" s="177"/>
      <c r="AH10" s="433" t="s">
        <v>27</v>
      </c>
      <c r="AI10" s="434"/>
      <c r="AJ10" s="434"/>
      <c r="AK10" s="434"/>
      <c r="AL10" s="435"/>
      <c r="AM10" s="279" t="s">
        <v>42</v>
      </c>
      <c r="AN10" s="336"/>
      <c r="AO10" s="337"/>
      <c r="AP10" s="389" t="s">
        <v>108</v>
      </c>
      <c r="AQ10" s="390"/>
      <c r="AR10" s="391"/>
      <c r="AS10" s="389" t="s">
        <v>100</v>
      </c>
      <c r="AT10" s="390"/>
      <c r="AU10" s="390"/>
      <c r="AV10" s="390"/>
      <c r="AW10" s="391"/>
      <c r="AX10" s="389" t="s">
        <v>109</v>
      </c>
      <c r="AY10" s="390"/>
      <c r="AZ10" s="390"/>
      <c r="BA10" s="390"/>
      <c r="BB10" s="390"/>
      <c r="BC10" s="391"/>
      <c r="BD10" s="279" t="s">
        <v>102</v>
      </c>
      <c r="BE10" s="336"/>
      <c r="BF10" s="336"/>
      <c r="BG10" s="336"/>
      <c r="BH10" s="336"/>
      <c r="BI10" s="337"/>
      <c r="BJ10" s="369" t="s">
        <v>7</v>
      </c>
      <c r="BK10" s="370"/>
      <c r="BL10" s="371"/>
      <c r="BM10" s="378" t="s">
        <v>8</v>
      </c>
      <c r="BN10" s="379"/>
      <c r="BO10" s="380"/>
      <c r="BP10" s="18"/>
      <c r="BQ10" s="18"/>
      <c r="BR10" s="18"/>
      <c r="BY10" s="1"/>
    </row>
    <row r="11" spans="2:80" ht="17.25" customHeight="1" x14ac:dyDescent="0.2">
      <c r="B11" s="260"/>
      <c r="C11" s="260"/>
      <c r="D11" s="177"/>
      <c r="E11" s="177"/>
      <c r="F11" s="177"/>
      <c r="G11" s="177"/>
      <c r="H11" s="177"/>
      <c r="I11" s="236" t="s">
        <v>5</v>
      </c>
      <c r="J11" s="236"/>
      <c r="K11" s="236"/>
      <c r="L11" s="236"/>
      <c r="M11" s="236" t="s">
        <v>6</v>
      </c>
      <c r="N11" s="236"/>
      <c r="O11" s="236"/>
      <c r="P11" s="236"/>
      <c r="Q11" s="236" t="s">
        <v>11</v>
      </c>
      <c r="R11" s="236"/>
      <c r="S11" s="236"/>
      <c r="T11" s="236" t="s">
        <v>5</v>
      </c>
      <c r="U11" s="236"/>
      <c r="V11" s="236"/>
      <c r="W11" s="236"/>
      <c r="X11" s="236" t="s">
        <v>6</v>
      </c>
      <c r="Y11" s="236"/>
      <c r="Z11" s="236"/>
      <c r="AA11" s="236"/>
      <c r="AB11" s="432"/>
      <c r="AC11" s="432"/>
      <c r="AD11" s="432"/>
      <c r="AE11" s="177"/>
      <c r="AF11" s="177"/>
      <c r="AG11" s="177"/>
      <c r="AH11" s="236" t="s">
        <v>98</v>
      </c>
      <c r="AI11" s="177"/>
      <c r="AJ11" s="279" t="s">
        <v>38</v>
      </c>
      <c r="AK11" s="336"/>
      <c r="AL11" s="337"/>
      <c r="AM11" s="338"/>
      <c r="AN11" s="276"/>
      <c r="AO11" s="339"/>
      <c r="AP11" s="392"/>
      <c r="AQ11" s="393"/>
      <c r="AR11" s="394"/>
      <c r="AS11" s="392"/>
      <c r="AT11" s="393"/>
      <c r="AU11" s="393"/>
      <c r="AV11" s="393"/>
      <c r="AW11" s="394"/>
      <c r="AX11" s="392"/>
      <c r="AY11" s="393"/>
      <c r="AZ11" s="393"/>
      <c r="BA11" s="393"/>
      <c r="BB11" s="393"/>
      <c r="BC11" s="394"/>
      <c r="BD11" s="338"/>
      <c r="BE11" s="276"/>
      <c r="BF11" s="276"/>
      <c r="BG11" s="276"/>
      <c r="BH11" s="276"/>
      <c r="BI11" s="339"/>
      <c r="BJ11" s="372"/>
      <c r="BK11" s="373"/>
      <c r="BL11" s="374"/>
      <c r="BM11" s="378"/>
      <c r="BN11" s="379"/>
      <c r="BO11" s="380"/>
      <c r="BP11" s="18"/>
      <c r="BQ11" s="18"/>
      <c r="BR11" s="18"/>
      <c r="BU11" s="13"/>
      <c r="BY11" s="1"/>
    </row>
    <row r="12" spans="2:80" ht="17.25" customHeight="1" x14ac:dyDescent="0.2">
      <c r="B12" s="260"/>
      <c r="C12" s="260"/>
      <c r="D12" s="177"/>
      <c r="E12" s="177"/>
      <c r="F12" s="177"/>
      <c r="G12" s="177"/>
      <c r="H12" s="177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432"/>
      <c r="AC12" s="432"/>
      <c r="AD12" s="432"/>
      <c r="AE12" s="177"/>
      <c r="AF12" s="177"/>
      <c r="AG12" s="177"/>
      <c r="AH12" s="177"/>
      <c r="AI12" s="177"/>
      <c r="AJ12" s="273"/>
      <c r="AK12" s="340"/>
      <c r="AL12" s="341"/>
      <c r="AM12" s="273"/>
      <c r="AN12" s="340"/>
      <c r="AO12" s="341"/>
      <c r="AP12" s="395"/>
      <c r="AQ12" s="396"/>
      <c r="AR12" s="397"/>
      <c r="AS12" s="395"/>
      <c r="AT12" s="396"/>
      <c r="AU12" s="396"/>
      <c r="AV12" s="396"/>
      <c r="AW12" s="397"/>
      <c r="AX12" s="395"/>
      <c r="AY12" s="396"/>
      <c r="AZ12" s="396"/>
      <c r="BA12" s="396"/>
      <c r="BB12" s="396"/>
      <c r="BC12" s="397"/>
      <c r="BD12" s="273"/>
      <c r="BE12" s="340"/>
      <c r="BF12" s="340"/>
      <c r="BG12" s="340"/>
      <c r="BH12" s="340"/>
      <c r="BI12" s="341"/>
      <c r="BJ12" s="375"/>
      <c r="BK12" s="376"/>
      <c r="BL12" s="377"/>
      <c r="BM12" s="378"/>
      <c r="BN12" s="379"/>
      <c r="BO12" s="380"/>
      <c r="BP12" s="18"/>
      <c r="BQ12" s="18"/>
      <c r="BR12" s="18"/>
      <c r="BU12" s="436" t="s">
        <v>46</v>
      </c>
      <c r="BV12" s="436" t="s">
        <v>23</v>
      </c>
      <c r="BW12" s="436" t="s">
        <v>47</v>
      </c>
      <c r="BY12" s="1"/>
    </row>
    <row r="13" spans="2:80" ht="25.5" customHeight="1" x14ac:dyDescent="0.2">
      <c r="B13" s="19"/>
      <c r="C13" s="19"/>
      <c r="D13" s="423"/>
      <c r="E13" s="423"/>
      <c r="F13" s="423"/>
      <c r="G13" s="423"/>
      <c r="H13" s="423"/>
      <c r="I13" s="139"/>
      <c r="J13" s="386"/>
      <c r="K13" s="387"/>
      <c r="L13" s="388"/>
      <c r="M13" s="139"/>
      <c r="N13" s="386"/>
      <c r="O13" s="387"/>
      <c r="P13" s="388"/>
      <c r="Q13" s="118" t="str">
        <f>IF(I13="","",MROUND(((M13-I13)*60+O13-K13)/60,0.5))</f>
        <v/>
      </c>
      <c r="R13" s="119"/>
      <c r="S13" s="120"/>
      <c r="T13" s="139"/>
      <c r="U13" s="386"/>
      <c r="V13" s="387"/>
      <c r="W13" s="388"/>
      <c r="X13" s="139"/>
      <c r="Y13" s="386"/>
      <c r="Z13" s="387"/>
      <c r="AA13" s="388"/>
      <c r="AB13" s="139"/>
      <c r="AC13" s="139"/>
      <c r="AD13" s="139"/>
      <c r="AE13" s="132" t="str">
        <f>IF(T13="","",IF(AH13="⑥","",MROUND(((((X13-T13)*60)+Z13-V13))/60,0.5)*AB13))</f>
        <v/>
      </c>
      <c r="AF13" s="119"/>
      <c r="AG13" s="120"/>
      <c r="AH13" s="139" t="str">
        <f>IF(Z13="","",IF(OR(T13&lt;8,T13&gt;17),"②","①"))</f>
        <v/>
      </c>
      <c r="AI13" s="139"/>
      <c r="AJ13" s="353" t="str">
        <f>IF(AH13="","",VLOOKUP(AH13,$BU$13:$BW$23,2,0))</f>
        <v/>
      </c>
      <c r="AK13" s="354"/>
      <c r="AL13" s="355"/>
      <c r="AM13" s="407" t="str">
        <f t="shared" ref="AM13:AM43" si="0">IF(AH13="","",IF(AH13="⑥",AJ13,AE13*AJ13*2))</f>
        <v/>
      </c>
      <c r="AN13" s="408"/>
      <c r="AO13" s="409"/>
      <c r="AP13" s="404"/>
      <c r="AQ13" s="405"/>
      <c r="AR13" s="406"/>
      <c r="AS13" s="149" t="str">
        <f t="shared" ref="AS13:AS43" si="1">IF(AM13="","",AM13+AP13)</f>
        <v/>
      </c>
      <c r="AT13" s="150"/>
      <c r="AU13" s="150"/>
      <c r="AV13" s="150"/>
      <c r="AW13" s="151"/>
      <c r="AX13" s="185" t="str">
        <f>IF(AA6="","",AS13*0.1)</f>
        <v/>
      </c>
      <c r="AY13" s="186"/>
      <c r="AZ13" s="186"/>
      <c r="BA13" s="186"/>
      <c r="BB13" s="186"/>
      <c r="BC13" s="187"/>
      <c r="BD13" s="407" t="str">
        <f>IF(AX13="","",AS13-AX13)</f>
        <v/>
      </c>
      <c r="BE13" s="408"/>
      <c r="BF13" s="408"/>
      <c r="BG13" s="408"/>
      <c r="BH13" s="408"/>
      <c r="BI13" s="409"/>
      <c r="BJ13" s="353"/>
      <c r="BK13" s="354"/>
      <c r="BL13" s="355"/>
      <c r="BM13" s="362" t="s">
        <v>111</v>
      </c>
      <c r="BN13" s="363"/>
      <c r="BO13" s="364"/>
      <c r="BP13" s="12" t="str">
        <f>IF(AX13="","",MIN(AS13*0.1,$AA$6))</f>
        <v/>
      </c>
      <c r="BQ13" s="12"/>
      <c r="BR13" s="12"/>
      <c r="BU13" s="2" t="s">
        <v>44</v>
      </c>
      <c r="BV13" s="10">
        <v>850</v>
      </c>
      <c r="BW13" s="1">
        <v>1</v>
      </c>
      <c r="BY13" s="1"/>
    </row>
    <row r="14" spans="2:80" ht="25.5" customHeight="1" x14ac:dyDescent="0.2">
      <c r="B14" s="19"/>
      <c r="C14" s="19"/>
      <c r="D14" s="423"/>
      <c r="E14" s="423"/>
      <c r="F14" s="423"/>
      <c r="G14" s="423"/>
      <c r="H14" s="423"/>
      <c r="I14" s="139"/>
      <c r="J14" s="386"/>
      <c r="K14" s="387"/>
      <c r="L14" s="388"/>
      <c r="M14" s="139"/>
      <c r="N14" s="386"/>
      <c r="O14" s="387"/>
      <c r="P14" s="388"/>
      <c r="Q14" s="118" t="str">
        <f>IF(I14="","",MROUND(((M14-I14)*60+O14-K14)/60,0.5))</f>
        <v/>
      </c>
      <c r="R14" s="119"/>
      <c r="S14" s="120"/>
      <c r="T14" s="139"/>
      <c r="U14" s="386"/>
      <c r="V14" s="387"/>
      <c r="W14" s="388"/>
      <c r="X14" s="139"/>
      <c r="Y14" s="386"/>
      <c r="Z14" s="387"/>
      <c r="AA14" s="388"/>
      <c r="AB14" s="139"/>
      <c r="AC14" s="139"/>
      <c r="AD14" s="139"/>
      <c r="AE14" s="132" t="str">
        <f>IF(T14="","",IF(AH14="⑥","",MROUND(((((X14-T14)*60)+Z14-V14))/60,0.5)*AB14))</f>
        <v/>
      </c>
      <c r="AF14" s="119"/>
      <c r="AG14" s="120"/>
      <c r="AH14" s="139" t="str">
        <f t="shared" ref="AH14:AH43" si="2">IF(Z14="","",IF(OR(T14&lt;8,T14&gt;17),"②","①"))</f>
        <v/>
      </c>
      <c r="AI14" s="139"/>
      <c r="AJ14" s="353" t="str">
        <f t="shared" ref="AJ14:AJ43" si="3">IF(AH14="","",VLOOKUP(AH14,$BU$13:$BW$23,2,0))</f>
        <v/>
      </c>
      <c r="AK14" s="354"/>
      <c r="AL14" s="355"/>
      <c r="AM14" s="407" t="str">
        <f t="shared" si="0"/>
        <v/>
      </c>
      <c r="AN14" s="408"/>
      <c r="AO14" s="409"/>
      <c r="AP14" s="404"/>
      <c r="AQ14" s="405"/>
      <c r="AR14" s="406"/>
      <c r="AS14" s="149" t="str">
        <f t="shared" si="1"/>
        <v/>
      </c>
      <c r="AT14" s="150"/>
      <c r="AU14" s="150"/>
      <c r="AV14" s="150"/>
      <c r="AW14" s="151"/>
      <c r="AX14" s="185" t="str">
        <f>IF(AA6="","",AS14*0.1)</f>
        <v/>
      </c>
      <c r="AY14" s="186"/>
      <c r="AZ14" s="186"/>
      <c r="BA14" s="186"/>
      <c r="BB14" s="186"/>
      <c r="BC14" s="187"/>
      <c r="BD14" s="407" t="str">
        <f t="shared" ref="BD14:BD43" si="4">IF(AX14="","",AS14-AX14)</f>
        <v/>
      </c>
      <c r="BE14" s="408"/>
      <c r="BF14" s="408"/>
      <c r="BG14" s="408"/>
      <c r="BH14" s="408"/>
      <c r="BI14" s="409"/>
      <c r="BJ14" s="353"/>
      <c r="BK14" s="354"/>
      <c r="BL14" s="355"/>
      <c r="BM14" s="362"/>
      <c r="BN14" s="363"/>
      <c r="BO14" s="364"/>
      <c r="BP14" s="12" t="str">
        <f t="shared" ref="BP14:BP43" si="5">IF(AX14="","",MIN(AS14*0.1,$AA$6))</f>
        <v/>
      </c>
      <c r="BQ14" s="12"/>
      <c r="BR14" s="12"/>
      <c r="BU14" s="2" t="s">
        <v>45</v>
      </c>
      <c r="BV14" s="10">
        <v>1070</v>
      </c>
      <c r="BW14" s="1">
        <v>1</v>
      </c>
      <c r="BY14" s="1"/>
    </row>
    <row r="15" spans="2:80" ht="25.5" customHeight="1" x14ac:dyDescent="0.2">
      <c r="B15" s="19"/>
      <c r="C15" s="19"/>
      <c r="D15" s="423"/>
      <c r="E15" s="423"/>
      <c r="F15" s="423"/>
      <c r="G15" s="423"/>
      <c r="H15" s="423"/>
      <c r="I15" s="139"/>
      <c r="J15" s="386"/>
      <c r="K15" s="387"/>
      <c r="L15" s="388"/>
      <c r="M15" s="139"/>
      <c r="N15" s="386"/>
      <c r="O15" s="387"/>
      <c r="P15" s="388"/>
      <c r="Q15" s="118" t="str">
        <f t="shared" ref="Q15:Q43" si="6">IF(I15="","",MROUND(((M15-I15)*60+O15-K15)/60,0.5))</f>
        <v/>
      </c>
      <c r="R15" s="119"/>
      <c r="S15" s="120"/>
      <c r="T15" s="139"/>
      <c r="U15" s="386"/>
      <c r="V15" s="387"/>
      <c r="W15" s="388"/>
      <c r="X15" s="139"/>
      <c r="Y15" s="386"/>
      <c r="Z15" s="387"/>
      <c r="AA15" s="388"/>
      <c r="AB15" s="139"/>
      <c r="AC15" s="139"/>
      <c r="AD15" s="139"/>
      <c r="AE15" s="132" t="str">
        <f t="shared" ref="AE15:AE43" si="7">IF(T15="","",IF(AH15="⑥","",MROUND(((((X15-T15)*60)+Z15-V15))/60,0.5)*AB15))</f>
        <v/>
      </c>
      <c r="AF15" s="119"/>
      <c r="AG15" s="120"/>
      <c r="AH15" s="139" t="str">
        <f t="shared" si="2"/>
        <v/>
      </c>
      <c r="AI15" s="139"/>
      <c r="AJ15" s="353" t="str">
        <f t="shared" si="3"/>
        <v/>
      </c>
      <c r="AK15" s="354"/>
      <c r="AL15" s="355"/>
      <c r="AM15" s="407" t="str">
        <f t="shared" si="0"/>
        <v/>
      </c>
      <c r="AN15" s="408"/>
      <c r="AO15" s="409"/>
      <c r="AP15" s="404"/>
      <c r="AQ15" s="405"/>
      <c r="AR15" s="406"/>
      <c r="AS15" s="149" t="str">
        <f t="shared" si="1"/>
        <v/>
      </c>
      <c r="AT15" s="150"/>
      <c r="AU15" s="150"/>
      <c r="AV15" s="150"/>
      <c r="AW15" s="151"/>
      <c r="AX15" s="185" t="str">
        <f>IF(AA6="","",AS15*0.1)</f>
        <v/>
      </c>
      <c r="AY15" s="186"/>
      <c r="AZ15" s="186"/>
      <c r="BA15" s="186"/>
      <c r="BB15" s="186"/>
      <c r="BC15" s="187"/>
      <c r="BD15" s="407" t="str">
        <f t="shared" si="4"/>
        <v/>
      </c>
      <c r="BE15" s="408"/>
      <c r="BF15" s="408"/>
      <c r="BG15" s="408"/>
      <c r="BH15" s="408"/>
      <c r="BI15" s="409"/>
      <c r="BJ15" s="353"/>
      <c r="BK15" s="354"/>
      <c r="BL15" s="355"/>
      <c r="BM15" s="362"/>
      <c r="BN15" s="363"/>
      <c r="BO15" s="364"/>
      <c r="BP15" s="12" t="str">
        <f t="shared" si="5"/>
        <v/>
      </c>
      <c r="BQ15" s="71"/>
      <c r="BR15" s="71"/>
      <c r="BU15" s="2"/>
      <c r="BV15" s="10"/>
      <c r="BY15" s="1"/>
    </row>
    <row r="16" spans="2:80" ht="25.5" customHeight="1" x14ac:dyDescent="0.2">
      <c r="B16" s="19"/>
      <c r="C16" s="19"/>
      <c r="D16" s="423"/>
      <c r="E16" s="423"/>
      <c r="F16" s="423"/>
      <c r="G16" s="423"/>
      <c r="H16" s="423"/>
      <c r="I16" s="139"/>
      <c r="J16" s="386"/>
      <c r="K16" s="387"/>
      <c r="L16" s="388"/>
      <c r="M16" s="139"/>
      <c r="N16" s="386"/>
      <c r="O16" s="387"/>
      <c r="P16" s="388"/>
      <c r="Q16" s="118" t="str">
        <f t="shared" si="6"/>
        <v/>
      </c>
      <c r="R16" s="119"/>
      <c r="S16" s="120"/>
      <c r="T16" s="139"/>
      <c r="U16" s="386"/>
      <c r="V16" s="387"/>
      <c r="W16" s="388"/>
      <c r="X16" s="139"/>
      <c r="Y16" s="386"/>
      <c r="Z16" s="387"/>
      <c r="AA16" s="388"/>
      <c r="AB16" s="139"/>
      <c r="AC16" s="139"/>
      <c r="AD16" s="139"/>
      <c r="AE16" s="132" t="str">
        <f t="shared" si="7"/>
        <v/>
      </c>
      <c r="AF16" s="119"/>
      <c r="AG16" s="120"/>
      <c r="AH16" s="139" t="str">
        <f t="shared" si="2"/>
        <v/>
      </c>
      <c r="AI16" s="139"/>
      <c r="AJ16" s="353" t="str">
        <f t="shared" si="3"/>
        <v/>
      </c>
      <c r="AK16" s="354"/>
      <c r="AL16" s="355"/>
      <c r="AM16" s="407" t="str">
        <f t="shared" si="0"/>
        <v/>
      </c>
      <c r="AN16" s="408"/>
      <c r="AO16" s="409"/>
      <c r="AP16" s="404"/>
      <c r="AQ16" s="405"/>
      <c r="AR16" s="406"/>
      <c r="AS16" s="149" t="str">
        <f t="shared" si="1"/>
        <v/>
      </c>
      <c r="AT16" s="150"/>
      <c r="AU16" s="150"/>
      <c r="AV16" s="150"/>
      <c r="AW16" s="151"/>
      <c r="AX16" s="185" t="str">
        <f>IF(AA6="","",AS16*0.1)</f>
        <v/>
      </c>
      <c r="AY16" s="186"/>
      <c r="AZ16" s="186"/>
      <c r="BA16" s="186"/>
      <c r="BB16" s="186"/>
      <c r="BC16" s="187"/>
      <c r="BD16" s="407" t="str">
        <f t="shared" si="4"/>
        <v/>
      </c>
      <c r="BE16" s="408"/>
      <c r="BF16" s="408"/>
      <c r="BG16" s="408"/>
      <c r="BH16" s="408"/>
      <c r="BI16" s="409"/>
      <c r="BJ16" s="353"/>
      <c r="BK16" s="354"/>
      <c r="BL16" s="355"/>
      <c r="BM16" s="362"/>
      <c r="BN16" s="363"/>
      <c r="BO16" s="364"/>
      <c r="BP16" s="12" t="str">
        <f t="shared" si="5"/>
        <v/>
      </c>
      <c r="BQ16" s="71"/>
      <c r="BR16" s="71"/>
      <c r="BU16" s="2"/>
      <c r="BV16" s="10"/>
      <c r="BY16" s="1"/>
    </row>
    <row r="17" spans="2:77" ht="25.5" customHeight="1" x14ac:dyDescent="0.2">
      <c r="B17" s="19"/>
      <c r="C17" s="19"/>
      <c r="D17" s="423"/>
      <c r="E17" s="423"/>
      <c r="F17" s="423"/>
      <c r="G17" s="423"/>
      <c r="H17" s="423"/>
      <c r="I17" s="139"/>
      <c r="J17" s="386"/>
      <c r="K17" s="387"/>
      <c r="L17" s="388"/>
      <c r="M17" s="139"/>
      <c r="N17" s="386"/>
      <c r="O17" s="387"/>
      <c r="P17" s="388"/>
      <c r="Q17" s="118" t="str">
        <f t="shared" si="6"/>
        <v/>
      </c>
      <c r="R17" s="119"/>
      <c r="S17" s="120"/>
      <c r="T17" s="139"/>
      <c r="U17" s="386"/>
      <c r="V17" s="387"/>
      <c r="W17" s="388"/>
      <c r="X17" s="139"/>
      <c r="Y17" s="386"/>
      <c r="Z17" s="387"/>
      <c r="AA17" s="388"/>
      <c r="AB17" s="139"/>
      <c r="AC17" s="139"/>
      <c r="AD17" s="139"/>
      <c r="AE17" s="132" t="str">
        <f t="shared" si="7"/>
        <v/>
      </c>
      <c r="AF17" s="119"/>
      <c r="AG17" s="120"/>
      <c r="AH17" s="139" t="str">
        <f t="shared" si="2"/>
        <v/>
      </c>
      <c r="AI17" s="139"/>
      <c r="AJ17" s="353" t="str">
        <f t="shared" si="3"/>
        <v/>
      </c>
      <c r="AK17" s="354"/>
      <c r="AL17" s="355"/>
      <c r="AM17" s="407" t="str">
        <f t="shared" si="0"/>
        <v/>
      </c>
      <c r="AN17" s="408"/>
      <c r="AO17" s="409"/>
      <c r="AP17" s="404"/>
      <c r="AQ17" s="405"/>
      <c r="AR17" s="406"/>
      <c r="AS17" s="149" t="str">
        <f t="shared" si="1"/>
        <v/>
      </c>
      <c r="AT17" s="150"/>
      <c r="AU17" s="150"/>
      <c r="AV17" s="150"/>
      <c r="AW17" s="151"/>
      <c r="AX17" s="185" t="str">
        <f>IF(AA6="","",AS17*0.1)</f>
        <v/>
      </c>
      <c r="AY17" s="186"/>
      <c r="AZ17" s="186"/>
      <c r="BA17" s="186"/>
      <c r="BB17" s="186"/>
      <c r="BC17" s="187"/>
      <c r="BD17" s="407" t="str">
        <f t="shared" si="4"/>
        <v/>
      </c>
      <c r="BE17" s="408"/>
      <c r="BF17" s="408"/>
      <c r="BG17" s="408"/>
      <c r="BH17" s="408"/>
      <c r="BI17" s="409"/>
      <c r="BJ17" s="353"/>
      <c r="BK17" s="354"/>
      <c r="BL17" s="355"/>
      <c r="BM17" s="362"/>
      <c r="BN17" s="363"/>
      <c r="BO17" s="364"/>
      <c r="BP17" s="12" t="str">
        <f t="shared" si="5"/>
        <v/>
      </c>
      <c r="BQ17" s="71"/>
      <c r="BR17" s="71"/>
      <c r="BU17" s="2"/>
      <c r="BV17" s="10"/>
      <c r="BY17" s="1"/>
    </row>
    <row r="18" spans="2:77" ht="25.5" customHeight="1" x14ac:dyDescent="0.2">
      <c r="B18" s="19"/>
      <c r="C18" s="19"/>
      <c r="D18" s="423"/>
      <c r="E18" s="423"/>
      <c r="F18" s="423"/>
      <c r="G18" s="423"/>
      <c r="H18" s="423"/>
      <c r="I18" s="139"/>
      <c r="J18" s="386"/>
      <c r="K18" s="387"/>
      <c r="L18" s="388"/>
      <c r="M18" s="139"/>
      <c r="N18" s="386"/>
      <c r="O18" s="387"/>
      <c r="P18" s="388"/>
      <c r="Q18" s="118" t="str">
        <f t="shared" si="6"/>
        <v/>
      </c>
      <c r="R18" s="119"/>
      <c r="S18" s="120"/>
      <c r="T18" s="139"/>
      <c r="U18" s="386"/>
      <c r="V18" s="387"/>
      <c r="W18" s="388"/>
      <c r="X18" s="139"/>
      <c r="Y18" s="386"/>
      <c r="Z18" s="387"/>
      <c r="AA18" s="388"/>
      <c r="AB18" s="139"/>
      <c r="AC18" s="139"/>
      <c r="AD18" s="139"/>
      <c r="AE18" s="132" t="str">
        <f t="shared" si="7"/>
        <v/>
      </c>
      <c r="AF18" s="119"/>
      <c r="AG18" s="120"/>
      <c r="AH18" s="139" t="str">
        <f t="shared" si="2"/>
        <v/>
      </c>
      <c r="AI18" s="139"/>
      <c r="AJ18" s="353" t="str">
        <f t="shared" si="3"/>
        <v/>
      </c>
      <c r="AK18" s="354"/>
      <c r="AL18" s="355"/>
      <c r="AM18" s="407" t="str">
        <f t="shared" si="0"/>
        <v/>
      </c>
      <c r="AN18" s="408"/>
      <c r="AO18" s="409"/>
      <c r="AP18" s="404"/>
      <c r="AQ18" s="405"/>
      <c r="AR18" s="406"/>
      <c r="AS18" s="149" t="str">
        <f t="shared" si="1"/>
        <v/>
      </c>
      <c r="AT18" s="150"/>
      <c r="AU18" s="150"/>
      <c r="AV18" s="150"/>
      <c r="AW18" s="151"/>
      <c r="AX18" s="185" t="str">
        <f>IF(AA6="","",AS18*0.1)</f>
        <v/>
      </c>
      <c r="AY18" s="186"/>
      <c r="AZ18" s="186"/>
      <c r="BA18" s="186"/>
      <c r="BB18" s="186"/>
      <c r="BC18" s="187"/>
      <c r="BD18" s="407" t="str">
        <f t="shared" si="4"/>
        <v/>
      </c>
      <c r="BE18" s="408"/>
      <c r="BF18" s="408"/>
      <c r="BG18" s="408"/>
      <c r="BH18" s="408"/>
      <c r="BI18" s="409"/>
      <c r="BJ18" s="353"/>
      <c r="BK18" s="354"/>
      <c r="BL18" s="355"/>
      <c r="BM18" s="362"/>
      <c r="BN18" s="363"/>
      <c r="BO18" s="364"/>
      <c r="BP18" s="12" t="str">
        <f t="shared" si="5"/>
        <v/>
      </c>
      <c r="BQ18" s="71"/>
      <c r="BR18" s="71"/>
      <c r="BU18" s="2"/>
      <c r="BV18" s="10"/>
      <c r="BY18" s="1"/>
    </row>
    <row r="19" spans="2:77" ht="25.5" customHeight="1" x14ac:dyDescent="0.2">
      <c r="B19" s="19"/>
      <c r="C19" s="19"/>
      <c r="D19" s="423"/>
      <c r="E19" s="423"/>
      <c r="F19" s="423"/>
      <c r="G19" s="423"/>
      <c r="H19" s="423"/>
      <c r="I19" s="139"/>
      <c r="J19" s="386"/>
      <c r="K19" s="387"/>
      <c r="L19" s="388"/>
      <c r="M19" s="139"/>
      <c r="N19" s="386"/>
      <c r="O19" s="387"/>
      <c r="P19" s="388"/>
      <c r="Q19" s="118" t="str">
        <f t="shared" si="6"/>
        <v/>
      </c>
      <c r="R19" s="119"/>
      <c r="S19" s="120"/>
      <c r="T19" s="139"/>
      <c r="U19" s="386"/>
      <c r="V19" s="387"/>
      <c r="W19" s="388"/>
      <c r="X19" s="139"/>
      <c r="Y19" s="386"/>
      <c r="Z19" s="387"/>
      <c r="AA19" s="388"/>
      <c r="AB19" s="139"/>
      <c r="AC19" s="139"/>
      <c r="AD19" s="139"/>
      <c r="AE19" s="132" t="str">
        <f t="shared" si="7"/>
        <v/>
      </c>
      <c r="AF19" s="119"/>
      <c r="AG19" s="120"/>
      <c r="AH19" s="139" t="str">
        <f t="shared" si="2"/>
        <v/>
      </c>
      <c r="AI19" s="139"/>
      <c r="AJ19" s="353" t="str">
        <f t="shared" si="3"/>
        <v/>
      </c>
      <c r="AK19" s="354"/>
      <c r="AL19" s="355"/>
      <c r="AM19" s="407" t="str">
        <f t="shared" si="0"/>
        <v/>
      </c>
      <c r="AN19" s="408"/>
      <c r="AO19" s="409"/>
      <c r="AP19" s="404"/>
      <c r="AQ19" s="405"/>
      <c r="AR19" s="406"/>
      <c r="AS19" s="149" t="str">
        <f t="shared" si="1"/>
        <v/>
      </c>
      <c r="AT19" s="150"/>
      <c r="AU19" s="150"/>
      <c r="AV19" s="150"/>
      <c r="AW19" s="151"/>
      <c r="AX19" s="185" t="str">
        <f>IF(AA6="","",AS19*0.1)</f>
        <v/>
      </c>
      <c r="AY19" s="186"/>
      <c r="AZ19" s="186"/>
      <c r="BA19" s="186"/>
      <c r="BB19" s="186"/>
      <c r="BC19" s="187"/>
      <c r="BD19" s="407" t="str">
        <f t="shared" si="4"/>
        <v/>
      </c>
      <c r="BE19" s="408"/>
      <c r="BF19" s="408"/>
      <c r="BG19" s="408"/>
      <c r="BH19" s="408"/>
      <c r="BI19" s="409"/>
      <c r="BJ19" s="353"/>
      <c r="BK19" s="354"/>
      <c r="BL19" s="355"/>
      <c r="BM19" s="362"/>
      <c r="BN19" s="363"/>
      <c r="BO19" s="364"/>
      <c r="BP19" s="12" t="str">
        <f t="shared" si="5"/>
        <v/>
      </c>
      <c r="BQ19" s="71"/>
      <c r="BR19" s="71"/>
      <c r="BU19" s="2"/>
      <c r="BV19" s="10"/>
      <c r="BY19" s="1"/>
    </row>
    <row r="20" spans="2:77" ht="25.5" customHeight="1" x14ac:dyDescent="0.2">
      <c r="B20" s="19"/>
      <c r="C20" s="19"/>
      <c r="D20" s="423"/>
      <c r="E20" s="423"/>
      <c r="F20" s="423"/>
      <c r="G20" s="423"/>
      <c r="H20" s="423"/>
      <c r="I20" s="139"/>
      <c r="J20" s="386"/>
      <c r="K20" s="387"/>
      <c r="L20" s="388"/>
      <c r="M20" s="139"/>
      <c r="N20" s="386"/>
      <c r="O20" s="387"/>
      <c r="P20" s="388"/>
      <c r="Q20" s="118" t="str">
        <f t="shared" si="6"/>
        <v/>
      </c>
      <c r="R20" s="119"/>
      <c r="S20" s="120"/>
      <c r="T20" s="139"/>
      <c r="U20" s="386"/>
      <c r="V20" s="387"/>
      <c r="W20" s="388"/>
      <c r="X20" s="139"/>
      <c r="Y20" s="386"/>
      <c r="Z20" s="387"/>
      <c r="AA20" s="388"/>
      <c r="AB20" s="139"/>
      <c r="AC20" s="139"/>
      <c r="AD20" s="139"/>
      <c r="AE20" s="132" t="str">
        <f t="shared" si="7"/>
        <v/>
      </c>
      <c r="AF20" s="119"/>
      <c r="AG20" s="120"/>
      <c r="AH20" s="139" t="str">
        <f t="shared" si="2"/>
        <v/>
      </c>
      <c r="AI20" s="139"/>
      <c r="AJ20" s="353" t="str">
        <f t="shared" si="3"/>
        <v/>
      </c>
      <c r="AK20" s="354"/>
      <c r="AL20" s="355"/>
      <c r="AM20" s="407" t="str">
        <f t="shared" si="0"/>
        <v/>
      </c>
      <c r="AN20" s="408"/>
      <c r="AO20" s="409"/>
      <c r="AP20" s="404"/>
      <c r="AQ20" s="405"/>
      <c r="AR20" s="406"/>
      <c r="AS20" s="149" t="str">
        <f t="shared" si="1"/>
        <v/>
      </c>
      <c r="AT20" s="150"/>
      <c r="AU20" s="150"/>
      <c r="AV20" s="150"/>
      <c r="AW20" s="151"/>
      <c r="AX20" s="185" t="str">
        <f>IF(AA6="","",AS20*0.1)</f>
        <v/>
      </c>
      <c r="AY20" s="186"/>
      <c r="AZ20" s="186"/>
      <c r="BA20" s="186"/>
      <c r="BB20" s="186"/>
      <c r="BC20" s="187"/>
      <c r="BD20" s="407" t="str">
        <f t="shared" si="4"/>
        <v/>
      </c>
      <c r="BE20" s="408"/>
      <c r="BF20" s="408"/>
      <c r="BG20" s="408"/>
      <c r="BH20" s="408"/>
      <c r="BI20" s="409"/>
      <c r="BJ20" s="353"/>
      <c r="BK20" s="354"/>
      <c r="BL20" s="355"/>
      <c r="BM20" s="362"/>
      <c r="BN20" s="363"/>
      <c r="BO20" s="364"/>
      <c r="BP20" s="12" t="str">
        <f t="shared" si="5"/>
        <v/>
      </c>
      <c r="BQ20" s="71"/>
      <c r="BR20" s="71"/>
      <c r="BU20" s="2"/>
      <c r="BV20" s="10"/>
      <c r="BY20" s="1"/>
    </row>
    <row r="21" spans="2:77" ht="25.5" customHeight="1" x14ac:dyDescent="0.2">
      <c r="B21" s="19"/>
      <c r="C21" s="19"/>
      <c r="D21" s="423"/>
      <c r="E21" s="423"/>
      <c r="F21" s="423"/>
      <c r="G21" s="423"/>
      <c r="H21" s="423"/>
      <c r="I21" s="139"/>
      <c r="J21" s="386"/>
      <c r="K21" s="387"/>
      <c r="L21" s="388"/>
      <c r="M21" s="139"/>
      <c r="N21" s="386"/>
      <c r="O21" s="387"/>
      <c r="P21" s="388"/>
      <c r="Q21" s="118" t="str">
        <f t="shared" si="6"/>
        <v/>
      </c>
      <c r="R21" s="119"/>
      <c r="S21" s="120"/>
      <c r="T21" s="139"/>
      <c r="U21" s="386"/>
      <c r="V21" s="387"/>
      <c r="W21" s="388"/>
      <c r="X21" s="139"/>
      <c r="Y21" s="386"/>
      <c r="Z21" s="387"/>
      <c r="AA21" s="388"/>
      <c r="AB21" s="139"/>
      <c r="AC21" s="139"/>
      <c r="AD21" s="139"/>
      <c r="AE21" s="132" t="str">
        <f t="shared" si="7"/>
        <v/>
      </c>
      <c r="AF21" s="119"/>
      <c r="AG21" s="120"/>
      <c r="AH21" s="139" t="str">
        <f t="shared" si="2"/>
        <v/>
      </c>
      <c r="AI21" s="139"/>
      <c r="AJ21" s="353" t="str">
        <f t="shared" si="3"/>
        <v/>
      </c>
      <c r="AK21" s="354"/>
      <c r="AL21" s="355"/>
      <c r="AM21" s="407" t="str">
        <f t="shared" si="0"/>
        <v/>
      </c>
      <c r="AN21" s="408"/>
      <c r="AO21" s="409"/>
      <c r="AP21" s="404"/>
      <c r="AQ21" s="405"/>
      <c r="AR21" s="406"/>
      <c r="AS21" s="149" t="str">
        <f t="shared" si="1"/>
        <v/>
      </c>
      <c r="AT21" s="150"/>
      <c r="AU21" s="150"/>
      <c r="AV21" s="150"/>
      <c r="AW21" s="151"/>
      <c r="AX21" s="185" t="str">
        <f>IF(AA6="","",AS21*0.1)</f>
        <v/>
      </c>
      <c r="AY21" s="186"/>
      <c r="AZ21" s="186"/>
      <c r="BA21" s="186"/>
      <c r="BB21" s="186"/>
      <c r="BC21" s="187"/>
      <c r="BD21" s="407" t="str">
        <f t="shared" si="4"/>
        <v/>
      </c>
      <c r="BE21" s="408"/>
      <c r="BF21" s="408"/>
      <c r="BG21" s="408"/>
      <c r="BH21" s="408"/>
      <c r="BI21" s="409"/>
      <c r="BJ21" s="353"/>
      <c r="BK21" s="354"/>
      <c r="BL21" s="355"/>
      <c r="BM21" s="362"/>
      <c r="BN21" s="363"/>
      <c r="BO21" s="364"/>
      <c r="BP21" s="12" t="str">
        <f t="shared" si="5"/>
        <v/>
      </c>
      <c r="BQ21" s="71"/>
      <c r="BR21" s="71"/>
      <c r="BU21" s="2"/>
      <c r="BV21" s="10"/>
      <c r="BY21" s="1"/>
    </row>
    <row r="22" spans="2:77" ht="25.5" customHeight="1" x14ac:dyDescent="0.2">
      <c r="B22" s="19"/>
      <c r="C22" s="19"/>
      <c r="D22" s="423"/>
      <c r="E22" s="423"/>
      <c r="F22" s="423"/>
      <c r="G22" s="423"/>
      <c r="H22" s="423"/>
      <c r="I22" s="139"/>
      <c r="J22" s="386"/>
      <c r="K22" s="387"/>
      <c r="L22" s="388"/>
      <c r="M22" s="139"/>
      <c r="N22" s="386"/>
      <c r="O22" s="387"/>
      <c r="P22" s="388"/>
      <c r="Q22" s="118" t="str">
        <f t="shared" si="6"/>
        <v/>
      </c>
      <c r="R22" s="119"/>
      <c r="S22" s="120"/>
      <c r="T22" s="139"/>
      <c r="U22" s="386"/>
      <c r="V22" s="387"/>
      <c r="W22" s="388"/>
      <c r="X22" s="139"/>
      <c r="Y22" s="386"/>
      <c r="Z22" s="387"/>
      <c r="AA22" s="388"/>
      <c r="AB22" s="139"/>
      <c r="AC22" s="139"/>
      <c r="AD22" s="139"/>
      <c r="AE22" s="132" t="str">
        <f t="shared" si="7"/>
        <v/>
      </c>
      <c r="AF22" s="119"/>
      <c r="AG22" s="120"/>
      <c r="AH22" s="139" t="str">
        <f t="shared" si="2"/>
        <v/>
      </c>
      <c r="AI22" s="139"/>
      <c r="AJ22" s="353" t="str">
        <f t="shared" si="3"/>
        <v/>
      </c>
      <c r="AK22" s="354"/>
      <c r="AL22" s="355"/>
      <c r="AM22" s="407" t="str">
        <f t="shared" si="0"/>
        <v/>
      </c>
      <c r="AN22" s="408"/>
      <c r="AO22" s="409"/>
      <c r="AP22" s="404"/>
      <c r="AQ22" s="405"/>
      <c r="AR22" s="406"/>
      <c r="AS22" s="149" t="str">
        <f t="shared" si="1"/>
        <v/>
      </c>
      <c r="AT22" s="150"/>
      <c r="AU22" s="150"/>
      <c r="AV22" s="150"/>
      <c r="AW22" s="151"/>
      <c r="AX22" s="185" t="str">
        <f>IF(AA6="","",AS22*0.1)</f>
        <v/>
      </c>
      <c r="AY22" s="186"/>
      <c r="AZ22" s="186"/>
      <c r="BA22" s="186"/>
      <c r="BB22" s="186"/>
      <c r="BC22" s="187"/>
      <c r="BD22" s="407" t="str">
        <f>IF(AX22="","",AS22-AX22)</f>
        <v/>
      </c>
      <c r="BE22" s="408"/>
      <c r="BF22" s="408"/>
      <c r="BG22" s="408"/>
      <c r="BH22" s="408"/>
      <c r="BI22" s="409"/>
      <c r="BJ22" s="353"/>
      <c r="BK22" s="354"/>
      <c r="BL22" s="355"/>
      <c r="BM22" s="362"/>
      <c r="BN22" s="363"/>
      <c r="BO22" s="364"/>
      <c r="BP22" s="12" t="str">
        <f t="shared" si="5"/>
        <v/>
      </c>
      <c r="BQ22" s="71"/>
      <c r="BR22" s="71"/>
      <c r="BU22" s="2"/>
      <c r="BV22" s="10"/>
      <c r="BY22" s="1"/>
    </row>
    <row r="23" spans="2:77" ht="25.5" customHeight="1" x14ac:dyDescent="0.2">
      <c r="B23" s="19"/>
      <c r="C23" s="19"/>
      <c r="D23" s="423"/>
      <c r="E23" s="423"/>
      <c r="F23" s="423"/>
      <c r="G23" s="423"/>
      <c r="H23" s="423"/>
      <c r="I23" s="139"/>
      <c r="J23" s="386"/>
      <c r="K23" s="387"/>
      <c r="L23" s="388"/>
      <c r="M23" s="139"/>
      <c r="N23" s="386"/>
      <c r="O23" s="387"/>
      <c r="P23" s="388"/>
      <c r="Q23" s="118" t="str">
        <f t="shared" si="6"/>
        <v/>
      </c>
      <c r="R23" s="119"/>
      <c r="S23" s="120"/>
      <c r="T23" s="139"/>
      <c r="U23" s="386"/>
      <c r="V23" s="387"/>
      <c r="W23" s="388"/>
      <c r="X23" s="139"/>
      <c r="Y23" s="386"/>
      <c r="Z23" s="387"/>
      <c r="AA23" s="388"/>
      <c r="AB23" s="139"/>
      <c r="AC23" s="139"/>
      <c r="AD23" s="139"/>
      <c r="AE23" s="132" t="str">
        <f t="shared" si="7"/>
        <v/>
      </c>
      <c r="AF23" s="119"/>
      <c r="AG23" s="120"/>
      <c r="AH23" s="139" t="str">
        <f>IF(Z23="","",IF(OR(T23&lt;8,T23&gt;17),"②","①"))</f>
        <v/>
      </c>
      <c r="AI23" s="139"/>
      <c r="AJ23" s="353" t="str">
        <f t="shared" si="3"/>
        <v/>
      </c>
      <c r="AK23" s="354"/>
      <c r="AL23" s="355"/>
      <c r="AM23" s="407" t="str">
        <f t="shared" si="0"/>
        <v/>
      </c>
      <c r="AN23" s="408"/>
      <c r="AO23" s="409"/>
      <c r="AP23" s="404"/>
      <c r="AQ23" s="405"/>
      <c r="AR23" s="406"/>
      <c r="AS23" s="149" t="str">
        <f t="shared" si="1"/>
        <v/>
      </c>
      <c r="AT23" s="150"/>
      <c r="AU23" s="150"/>
      <c r="AV23" s="150"/>
      <c r="AW23" s="151"/>
      <c r="AX23" s="185" t="str">
        <f>IF(AA6="","",AS23*0.1)</f>
        <v/>
      </c>
      <c r="AY23" s="186"/>
      <c r="AZ23" s="186"/>
      <c r="BA23" s="186"/>
      <c r="BB23" s="186"/>
      <c r="BC23" s="187"/>
      <c r="BD23" s="407" t="str">
        <f t="shared" si="4"/>
        <v/>
      </c>
      <c r="BE23" s="408"/>
      <c r="BF23" s="408"/>
      <c r="BG23" s="408"/>
      <c r="BH23" s="408"/>
      <c r="BI23" s="409"/>
      <c r="BJ23" s="353"/>
      <c r="BK23" s="354"/>
      <c r="BL23" s="355"/>
      <c r="BM23" s="362"/>
      <c r="BN23" s="363"/>
      <c r="BO23" s="364"/>
      <c r="BP23" s="12" t="str">
        <f t="shared" si="5"/>
        <v/>
      </c>
      <c r="BQ23" s="71"/>
      <c r="BR23" s="71"/>
      <c r="BU23" s="2"/>
      <c r="BV23" s="10"/>
      <c r="BY23" s="1"/>
    </row>
    <row r="24" spans="2:77" ht="25.5" customHeight="1" x14ac:dyDescent="0.2">
      <c r="B24" s="19"/>
      <c r="C24" s="19"/>
      <c r="D24" s="423"/>
      <c r="E24" s="423"/>
      <c r="F24" s="423"/>
      <c r="G24" s="423"/>
      <c r="H24" s="423"/>
      <c r="I24" s="139"/>
      <c r="J24" s="386"/>
      <c r="K24" s="387"/>
      <c r="L24" s="388"/>
      <c r="M24" s="139"/>
      <c r="N24" s="386"/>
      <c r="O24" s="387"/>
      <c r="P24" s="388"/>
      <c r="Q24" s="118" t="str">
        <f t="shared" si="6"/>
        <v/>
      </c>
      <c r="R24" s="119"/>
      <c r="S24" s="120"/>
      <c r="T24" s="139"/>
      <c r="U24" s="386"/>
      <c r="V24" s="387"/>
      <c r="W24" s="388"/>
      <c r="X24" s="139"/>
      <c r="Y24" s="386"/>
      <c r="Z24" s="387"/>
      <c r="AA24" s="388"/>
      <c r="AB24" s="139"/>
      <c r="AC24" s="139"/>
      <c r="AD24" s="139"/>
      <c r="AE24" s="132" t="str">
        <f t="shared" si="7"/>
        <v/>
      </c>
      <c r="AF24" s="119"/>
      <c r="AG24" s="120"/>
      <c r="AH24" s="139" t="str">
        <f t="shared" si="2"/>
        <v/>
      </c>
      <c r="AI24" s="139"/>
      <c r="AJ24" s="353" t="str">
        <f t="shared" si="3"/>
        <v/>
      </c>
      <c r="AK24" s="354"/>
      <c r="AL24" s="355"/>
      <c r="AM24" s="407" t="str">
        <f t="shared" si="0"/>
        <v/>
      </c>
      <c r="AN24" s="408"/>
      <c r="AO24" s="409"/>
      <c r="AP24" s="404"/>
      <c r="AQ24" s="405"/>
      <c r="AR24" s="406"/>
      <c r="AS24" s="149" t="str">
        <f t="shared" si="1"/>
        <v/>
      </c>
      <c r="AT24" s="150"/>
      <c r="AU24" s="150"/>
      <c r="AV24" s="150"/>
      <c r="AW24" s="151"/>
      <c r="AX24" s="185" t="str">
        <f>IF(AA6="","",AS24*0.1)</f>
        <v/>
      </c>
      <c r="AY24" s="186"/>
      <c r="AZ24" s="186"/>
      <c r="BA24" s="186"/>
      <c r="BB24" s="186"/>
      <c r="BC24" s="187"/>
      <c r="BD24" s="407" t="str">
        <f t="shared" si="4"/>
        <v/>
      </c>
      <c r="BE24" s="408"/>
      <c r="BF24" s="408"/>
      <c r="BG24" s="408"/>
      <c r="BH24" s="408"/>
      <c r="BI24" s="409"/>
      <c r="BJ24" s="353"/>
      <c r="BK24" s="354"/>
      <c r="BL24" s="355"/>
      <c r="BM24" s="362"/>
      <c r="BN24" s="363"/>
      <c r="BO24" s="364"/>
      <c r="BP24" s="12" t="str">
        <f t="shared" si="5"/>
        <v/>
      </c>
      <c r="BQ24" s="71"/>
      <c r="BR24" s="71"/>
      <c r="BY24" s="1"/>
    </row>
    <row r="25" spans="2:77" ht="25.5" customHeight="1" x14ac:dyDescent="0.2">
      <c r="B25" s="19"/>
      <c r="C25" s="19"/>
      <c r="D25" s="139"/>
      <c r="E25" s="139"/>
      <c r="F25" s="139"/>
      <c r="G25" s="139"/>
      <c r="H25" s="139"/>
      <c r="I25" s="139"/>
      <c r="J25" s="386"/>
      <c r="K25" s="387"/>
      <c r="L25" s="388"/>
      <c r="M25" s="139"/>
      <c r="N25" s="386"/>
      <c r="O25" s="385"/>
      <c r="P25" s="139"/>
      <c r="Q25" s="118" t="str">
        <f t="shared" ref="Q25" si="8">IF(I25="","",MROUND(((M25-I25)*60+O25-K25)/60,0.5))</f>
        <v/>
      </c>
      <c r="R25" s="119"/>
      <c r="S25" s="120"/>
      <c r="T25" s="139"/>
      <c r="U25" s="386"/>
      <c r="V25" s="387"/>
      <c r="W25" s="388"/>
      <c r="X25" s="139"/>
      <c r="Y25" s="386"/>
      <c r="Z25" s="387"/>
      <c r="AA25" s="388"/>
      <c r="AB25" s="139"/>
      <c r="AC25" s="139"/>
      <c r="AD25" s="139"/>
      <c r="AE25" s="132" t="str">
        <f t="shared" si="7"/>
        <v/>
      </c>
      <c r="AF25" s="119"/>
      <c r="AG25" s="120"/>
      <c r="AH25" s="139" t="str">
        <f t="shared" si="2"/>
        <v/>
      </c>
      <c r="AI25" s="139"/>
      <c r="AJ25" s="353" t="str">
        <f t="shared" si="3"/>
        <v/>
      </c>
      <c r="AK25" s="354"/>
      <c r="AL25" s="355"/>
      <c r="AM25" s="415" t="str">
        <f t="shared" si="0"/>
        <v/>
      </c>
      <c r="AN25" s="415"/>
      <c r="AO25" s="415"/>
      <c r="AP25" s="404"/>
      <c r="AQ25" s="405"/>
      <c r="AR25" s="406"/>
      <c r="AS25" s="149" t="str">
        <f t="shared" si="1"/>
        <v/>
      </c>
      <c r="AT25" s="150"/>
      <c r="AU25" s="150"/>
      <c r="AV25" s="150"/>
      <c r="AW25" s="151"/>
      <c r="AX25" s="185" t="str">
        <f>IF(AA6="","",AS25*0.1)</f>
        <v/>
      </c>
      <c r="AY25" s="186"/>
      <c r="AZ25" s="186"/>
      <c r="BA25" s="186"/>
      <c r="BB25" s="186"/>
      <c r="BC25" s="187"/>
      <c r="BD25" s="407" t="str">
        <f t="shared" si="4"/>
        <v/>
      </c>
      <c r="BE25" s="408"/>
      <c r="BF25" s="408"/>
      <c r="BG25" s="408"/>
      <c r="BH25" s="408"/>
      <c r="BI25" s="409"/>
      <c r="BJ25" s="353"/>
      <c r="BK25" s="354"/>
      <c r="BL25" s="355"/>
      <c r="BM25" s="362"/>
      <c r="BN25" s="363"/>
      <c r="BO25" s="364"/>
      <c r="BP25" s="12" t="str">
        <f t="shared" si="5"/>
        <v/>
      </c>
      <c r="BQ25" s="71"/>
      <c r="BR25" s="71"/>
      <c r="BY25" s="1"/>
    </row>
    <row r="26" spans="2:77" ht="25.5" customHeight="1" x14ac:dyDescent="0.2">
      <c r="B26" s="19"/>
      <c r="C26" s="19"/>
      <c r="D26" s="139"/>
      <c r="E26" s="139"/>
      <c r="F26" s="139"/>
      <c r="G26" s="139"/>
      <c r="H26" s="139"/>
      <c r="I26" s="139"/>
      <c r="J26" s="386"/>
      <c r="K26" s="387"/>
      <c r="L26" s="388"/>
      <c r="M26" s="139"/>
      <c r="N26" s="386"/>
      <c r="O26" s="385"/>
      <c r="P26" s="139"/>
      <c r="Q26" s="118" t="str">
        <f t="shared" si="6"/>
        <v/>
      </c>
      <c r="R26" s="119"/>
      <c r="S26" s="120"/>
      <c r="T26" s="139"/>
      <c r="U26" s="386"/>
      <c r="V26" s="387"/>
      <c r="W26" s="388"/>
      <c r="X26" s="139"/>
      <c r="Y26" s="386"/>
      <c r="Z26" s="387"/>
      <c r="AA26" s="388"/>
      <c r="AB26" s="139"/>
      <c r="AC26" s="139"/>
      <c r="AD26" s="139"/>
      <c r="AE26" s="132" t="str">
        <f t="shared" si="7"/>
        <v/>
      </c>
      <c r="AF26" s="119"/>
      <c r="AG26" s="120"/>
      <c r="AH26" s="139" t="str">
        <f t="shared" si="2"/>
        <v/>
      </c>
      <c r="AI26" s="139"/>
      <c r="AJ26" s="353" t="str">
        <f t="shared" si="3"/>
        <v/>
      </c>
      <c r="AK26" s="354"/>
      <c r="AL26" s="355"/>
      <c r="AM26" s="415" t="str">
        <f t="shared" si="0"/>
        <v/>
      </c>
      <c r="AN26" s="415"/>
      <c r="AO26" s="415"/>
      <c r="AP26" s="404"/>
      <c r="AQ26" s="405"/>
      <c r="AR26" s="406"/>
      <c r="AS26" s="149" t="str">
        <f t="shared" si="1"/>
        <v/>
      </c>
      <c r="AT26" s="150"/>
      <c r="AU26" s="150"/>
      <c r="AV26" s="150"/>
      <c r="AW26" s="151"/>
      <c r="AX26" s="185" t="str">
        <f>IF(AA6="","",AS26*0.1)</f>
        <v/>
      </c>
      <c r="AY26" s="186"/>
      <c r="AZ26" s="186"/>
      <c r="BA26" s="186"/>
      <c r="BB26" s="186"/>
      <c r="BC26" s="187"/>
      <c r="BD26" s="407" t="str">
        <f t="shared" si="4"/>
        <v/>
      </c>
      <c r="BE26" s="408"/>
      <c r="BF26" s="408"/>
      <c r="BG26" s="408"/>
      <c r="BH26" s="408"/>
      <c r="BI26" s="409"/>
      <c r="BJ26" s="353"/>
      <c r="BK26" s="354"/>
      <c r="BL26" s="355"/>
      <c r="BM26" s="362"/>
      <c r="BN26" s="363"/>
      <c r="BO26" s="364"/>
      <c r="BP26" s="12" t="str">
        <f t="shared" si="5"/>
        <v/>
      </c>
      <c r="BQ26" s="71"/>
      <c r="BR26" s="71"/>
      <c r="BY26" s="1"/>
    </row>
    <row r="27" spans="2:77" ht="25.5" customHeight="1" x14ac:dyDescent="0.2">
      <c r="B27" s="19"/>
      <c r="C27" s="19"/>
      <c r="D27" s="139"/>
      <c r="E27" s="139"/>
      <c r="F27" s="139"/>
      <c r="G27" s="139"/>
      <c r="H27" s="139"/>
      <c r="I27" s="139"/>
      <c r="J27" s="386"/>
      <c r="K27" s="387"/>
      <c r="L27" s="388"/>
      <c r="M27" s="139"/>
      <c r="N27" s="386"/>
      <c r="O27" s="385"/>
      <c r="P27" s="139"/>
      <c r="Q27" s="118" t="str">
        <f t="shared" si="6"/>
        <v/>
      </c>
      <c r="R27" s="119"/>
      <c r="S27" s="120"/>
      <c r="T27" s="139"/>
      <c r="U27" s="386"/>
      <c r="V27" s="387"/>
      <c r="W27" s="388"/>
      <c r="X27" s="139"/>
      <c r="Y27" s="386"/>
      <c r="Z27" s="387"/>
      <c r="AA27" s="388"/>
      <c r="AB27" s="139"/>
      <c r="AC27" s="139"/>
      <c r="AD27" s="139"/>
      <c r="AE27" s="132" t="str">
        <f t="shared" si="7"/>
        <v/>
      </c>
      <c r="AF27" s="119"/>
      <c r="AG27" s="120"/>
      <c r="AH27" s="139" t="str">
        <f t="shared" si="2"/>
        <v/>
      </c>
      <c r="AI27" s="139"/>
      <c r="AJ27" s="353" t="str">
        <f t="shared" si="3"/>
        <v/>
      </c>
      <c r="AK27" s="354"/>
      <c r="AL27" s="355"/>
      <c r="AM27" s="407" t="str">
        <f t="shared" si="0"/>
        <v/>
      </c>
      <c r="AN27" s="408"/>
      <c r="AO27" s="409"/>
      <c r="AP27" s="404"/>
      <c r="AQ27" s="405"/>
      <c r="AR27" s="406"/>
      <c r="AS27" s="149" t="str">
        <f t="shared" si="1"/>
        <v/>
      </c>
      <c r="AT27" s="150"/>
      <c r="AU27" s="150"/>
      <c r="AV27" s="150"/>
      <c r="AW27" s="151"/>
      <c r="AX27" s="185" t="str">
        <f>IF(AA6="","",AS27*0.1)</f>
        <v/>
      </c>
      <c r="AY27" s="186"/>
      <c r="AZ27" s="186"/>
      <c r="BA27" s="186"/>
      <c r="BB27" s="186"/>
      <c r="BC27" s="187"/>
      <c r="BD27" s="407" t="str">
        <f t="shared" si="4"/>
        <v/>
      </c>
      <c r="BE27" s="408"/>
      <c r="BF27" s="408"/>
      <c r="BG27" s="408"/>
      <c r="BH27" s="408"/>
      <c r="BI27" s="409"/>
      <c r="BJ27" s="353"/>
      <c r="BK27" s="354"/>
      <c r="BL27" s="355"/>
      <c r="BM27" s="362"/>
      <c r="BN27" s="363"/>
      <c r="BO27" s="364"/>
      <c r="BP27" s="12" t="str">
        <f t="shared" si="5"/>
        <v/>
      </c>
      <c r="BQ27" s="71"/>
      <c r="BR27" s="71"/>
      <c r="BY27" s="1"/>
    </row>
    <row r="28" spans="2:77" ht="25.5" customHeight="1" x14ac:dyDescent="0.2">
      <c r="B28" s="19"/>
      <c r="C28" s="19"/>
      <c r="D28" s="139"/>
      <c r="E28" s="139"/>
      <c r="F28" s="139"/>
      <c r="G28" s="139"/>
      <c r="H28" s="139"/>
      <c r="I28" s="139"/>
      <c r="J28" s="386"/>
      <c r="K28" s="387"/>
      <c r="L28" s="388"/>
      <c r="M28" s="139"/>
      <c r="N28" s="386"/>
      <c r="O28" s="385"/>
      <c r="P28" s="139"/>
      <c r="Q28" s="118" t="str">
        <f t="shared" si="6"/>
        <v/>
      </c>
      <c r="R28" s="119"/>
      <c r="S28" s="120"/>
      <c r="T28" s="139"/>
      <c r="U28" s="386"/>
      <c r="V28" s="387"/>
      <c r="W28" s="388"/>
      <c r="X28" s="139"/>
      <c r="Y28" s="386"/>
      <c r="Z28" s="387"/>
      <c r="AA28" s="388"/>
      <c r="AB28" s="139"/>
      <c r="AC28" s="139"/>
      <c r="AD28" s="139"/>
      <c r="AE28" s="132" t="str">
        <f t="shared" si="7"/>
        <v/>
      </c>
      <c r="AF28" s="119"/>
      <c r="AG28" s="120"/>
      <c r="AH28" s="139" t="str">
        <f t="shared" si="2"/>
        <v/>
      </c>
      <c r="AI28" s="139"/>
      <c r="AJ28" s="353" t="str">
        <f t="shared" si="3"/>
        <v/>
      </c>
      <c r="AK28" s="354"/>
      <c r="AL28" s="355"/>
      <c r="AM28" s="407" t="str">
        <f t="shared" si="0"/>
        <v/>
      </c>
      <c r="AN28" s="408"/>
      <c r="AO28" s="409"/>
      <c r="AP28" s="404"/>
      <c r="AQ28" s="405"/>
      <c r="AR28" s="406"/>
      <c r="AS28" s="149" t="str">
        <f t="shared" si="1"/>
        <v/>
      </c>
      <c r="AT28" s="150"/>
      <c r="AU28" s="150"/>
      <c r="AV28" s="150"/>
      <c r="AW28" s="151"/>
      <c r="AX28" s="185" t="str">
        <f>IF(AA6="","",AS28*0.1)</f>
        <v/>
      </c>
      <c r="AY28" s="186"/>
      <c r="AZ28" s="186"/>
      <c r="BA28" s="186"/>
      <c r="BB28" s="186"/>
      <c r="BC28" s="187"/>
      <c r="BD28" s="407" t="str">
        <f t="shared" si="4"/>
        <v/>
      </c>
      <c r="BE28" s="408"/>
      <c r="BF28" s="408"/>
      <c r="BG28" s="408"/>
      <c r="BH28" s="408"/>
      <c r="BI28" s="409"/>
      <c r="BJ28" s="353"/>
      <c r="BK28" s="354"/>
      <c r="BL28" s="355"/>
      <c r="BM28" s="362"/>
      <c r="BN28" s="363"/>
      <c r="BO28" s="364"/>
      <c r="BP28" s="12" t="str">
        <f t="shared" si="5"/>
        <v/>
      </c>
      <c r="BQ28" s="71"/>
      <c r="BR28" s="71"/>
      <c r="BY28" s="1"/>
    </row>
    <row r="29" spans="2:77" ht="25.5" customHeight="1" x14ac:dyDescent="0.2">
      <c r="B29" s="19"/>
      <c r="C29" s="19"/>
      <c r="D29" s="139"/>
      <c r="E29" s="139"/>
      <c r="F29" s="139"/>
      <c r="G29" s="139"/>
      <c r="H29" s="139"/>
      <c r="I29" s="139"/>
      <c r="J29" s="386"/>
      <c r="K29" s="387"/>
      <c r="L29" s="388"/>
      <c r="M29" s="139"/>
      <c r="N29" s="386"/>
      <c r="O29" s="385"/>
      <c r="P29" s="139"/>
      <c r="Q29" s="118" t="str">
        <f t="shared" si="6"/>
        <v/>
      </c>
      <c r="R29" s="119"/>
      <c r="S29" s="120"/>
      <c r="T29" s="139"/>
      <c r="U29" s="386"/>
      <c r="V29" s="387"/>
      <c r="W29" s="388"/>
      <c r="X29" s="139"/>
      <c r="Y29" s="386"/>
      <c r="Z29" s="387"/>
      <c r="AA29" s="388"/>
      <c r="AB29" s="139"/>
      <c r="AC29" s="139"/>
      <c r="AD29" s="139"/>
      <c r="AE29" s="132" t="str">
        <f t="shared" si="7"/>
        <v/>
      </c>
      <c r="AF29" s="119"/>
      <c r="AG29" s="120"/>
      <c r="AH29" s="139" t="str">
        <f t="shared" si="2"/>
        <v/>
      </c>
      <c r="AI29" s="139"/>
      <c r="AJ29" s="353" t="str">
        <f t="shared" si="3"/>
        <v/>
      </c>
      <c r="AK29" s="354"/>
      <c r="AL29" s="355"/>
      <c r="AM29" s="407" t="str">
        <f t="shared" si="0"/>
        <v/>
      </c>
      <c r="AN29" s="408"/>
      <c r="AO29" s="409"/>
      <c r="AP29" s="404"/>
      <c r="AQ29" s="405"/>
      <c r="AR29" s="406"/>
      <c r="AS29" s="149" t="str">
        <f t="shared" si="1"/>
        <v/>
      </c>
      <c r="AT29" s="150"/>
      <c r="AU29" s="150"/>
      <c r="AV29" s="150"/>
      <c r="AW29" s="151"/>
      <c r="AX29" s="185" t="str">
        <f>IF(AA6="","",AS29*0.1)</f>
        <v/>
      </c>
      <c r="AY29" s="186"/>
      <c r="AZ29" s="186"/>
      <c r="BA29" s="186"/>
      <c r="BB29" s="186"/>
      <c r="BC29" s="187"/>
      <c r="BD29" s="407" t="str">
        <f t="shared" si="4"/>
        <v/>
      </c>
      <c r="BE29" s="408"/>
      <c r="BF29" s="408"/>
      <c r="BG29" s="408"/>
      <c r="BH29" s="408"/>
      <c r="BI29" s="409"/>
      <c r="BJ29" s="353"/>
      <c r="BK29" s="354"/>
      <c r="BL29" s="355"/>
      <c r="BM29" s="362"/>
      <c r="BN29" s="363"/>
      <c r="BO29" s="364"/>
      <c r="BP29" s="12" t="str">
        <f t="shared" si="5"/>
        <v/>
      </c>
      <c r="BQ29" s="71"/>
      <c r="BR29" s="71"/>
      <c r="BY29" s="1"/>
    </row>
    <row r="30" spans="2:77" ht="25.5" customHeight="1" x14ac:dyDescent="0.2">
      <c r="B30" s="19"/>
      <c r="C30" s="19"/>
      <c r="D30" s="139"/>
      <c r="E30" s="139"/>
      <c r="F30" s="139"/>
      <c r="G30" s="139"/>
      <c r="H30" s="139"/>
      <c r="I30" s="139"/>
      <c r="J30" s="386"/>
      <c r="K30" s="387"/>
      <c r="L30" s="388"/>
      <c r="M30" s="139"/>
      <c r="N30" s="386"/>
      <c r="O30" s="385"/>
      <c r="P30" s="139"/>
      <c r="Q30" s="118" t="str">
        <f t="shared" si="6"/>
        <v/>
      </c>
      <c r="R30" s="119"/>
      <c r="S30" s="120"/>
      <c r="T30" s="139"/>
      <c r="U30" s="386"/>
      <c r="V30" s="387"/>
      <c r="W30" s="388"/>
      <c r="X30" s="139"/>
      <c r="Y30" s="386"/>
      <c r="Z30" s="387"/>
      <c r="AA30" s="388"/>
      <c r="AB30" s="139"/>
      <c r="AC30" s="139"/>
      <c r="AD30" s="139"/>
      <c r="AE30" s="132" t="str">
        <f t="shared" si="7"/>
        <v/>
      </c>
      <c r="AF30" s="119"/>
      <c r="AG30" s="120"/>
      <c r="AH30" s="139" t="str">
        <f t="shared" si="2"/>
        <v/>
      </c>
      <c r="AI30" s="139"/>
      <c r="AJ30" s="353" t="str">
        <f t="shared" si="3"/>
        <v/>
      </c>
      <c r="AK30" s="354"/>
      <c r="AL30" s="355"/>
      <c r="AM30" s="407" t="str">
        <f t="shared" si="0"/>
        <v/>
      </c>
      <c r="AN30" s="408"/>
      <c r="AO30" s="409"/>
      <c r="AP30" s="404"/>
      <c r="AQ30" s="405"/>
      <c r="AR30" s="406"/>
      <c r="AS30" s="149" t="str">
        <f t="shared" si="1"/>
        <v/>
      </c>
      <c r="AT30" s="150"/>
      <c r="AU30" s="150"/>
      <c r="AV30" s="150"/>
      <c r="AW30" s="151"/>
      <c r="AX30" s="185" t="str">
        <f>IF(AA6="","",AS30*0.1)</f>
        <v/>
      </c>
      <c r="AY30" s="186"/>
      <c r="AZ30" s="186"/>
      <c r="BA30" s="186"/>
      <c r="BB30" s="186"/>
      <c r="BC30" s="187"/>
      <c r="BD30" s="407" t="str">
        <f t="shared" si="4"/>
        <v/>
      </c>
      <c r="BE30" s="408"/>
      <c r="BF30" s="408"/>
      <c r="BG30" s="408"/>
      <c r="BH30" s="408"/>
      <c r="BI30" s="409"/>
      <c r="BJ30" s="353"/>
      <c r="BK30" s="354"/>
      <c r="BL30" s="355"/>
      <c r="BM30" s="362"/>
      <c r="BN30" s="363"/>
      <c r="BO30" s="364"/>
      <c r="BP30" s="12" t="str">
        <f t="shared" si="5"/>
        <v/>
      </c>
      <c r="BQ30" s="71"/>
      <c r="BR30" s="71"/>
      <c r="BY30" s="1"/>
    </row>
    <row r="31" spans="2:77" ht="25.5" customHeight="1" x14ac:dyDescent="0.2">
      <c r="B31" s="19"/>
      <c r="C31" s="19"/>
      <c r="D31" s="139"/>
      <c r="E31" s="139"/>
      <c r="F31" s="139"/>
      <c r="G31" s="139"/>
      <c r="H31" s="139"/>
      <c r="I31" s="139"/>
      <c r="J31" s="386"/>
      <c r="K31" s="387"/>
      <c r="L31" s="388"/>
      <c r="M31" s="139"/>
      <c r="N31" s="386"/>
      <c r="O31" s="385"/>
      <c r="P31" s="139"/>
      <c r="Q31" s="118" t="str">
        <f t="shared" si="6"/>
        <v/>
      </c>
      <c r="R31" s="119"/>
      <c r="S31" s="120"/>
      <c r="T31" s="139"/>
      <c r="U31" s="386"/>
      <c r="V31" s="387"/>
      <c r="W31" s="388"/>
      <c r="X31" s="139"/>
      <c r="Y31" s="386"/>
      <c r="Z31" s="387"/>
      <c r="AA31" s="388"/>
      <c r="AB31" s="139"/>
      <c r="AC31" s="139"/>
      <c r="AD31" s="139"/>
      <c r="AE31" s="132" t="str">
        <f t="shared" si="7"/>
        <v/>
      </c>
      <c r="AF31" s="119"/>
      <c r="AG31" s="120"/>
      <c r="AH31" s="139" t="str">
        <f t="shared" si="2"/>
        <v/>
      </c>
      <c r="AI31" s="139"/>
      <c r="AJ31" s="353" t="str">
        <f t="shared" si="3"/>
        <v/>
      </c>
      <c r="AK31" s="354"/>
      <c r="AL31" s="355"/>
      <c r="AM31" s="407" t="str">
        <f t="shared" si="0"/>
        <v/>
      </c>
      <c r="AN31" s="408"/>
      <c r="AO31" s="409"/>
      <c r="AP31" s="404"/>
      <c r="AQ31" s="405"/>
      <c r="AR31" s="406"/>
      <c r="AS31" s="149" t="str">
        <f t="shared" si="1"/>
        <v/>
      </c>
      <c r="AT31" s="150"/>
      <c r="AU31" s="150"/>
      <c r="AV31" s="150"/>
      <c r="AW31" s="151"/>
      <c r="AX31" s="185" t="str">
        <f>IF(AA6="","",AS31*0.1)</f>
        <v/>
      </c>
      <c r="AY31" s="186"/>
      <c r="AZ31" s="186"/>
      <c r="BA31" s="186"/>
      <c r="BB31" s="186"/>
      <c r="BC31" s="187"/>
      <c r="BD31" s="407" t="str">
        <f t="shared" si="4"/>
        <v/>
      </c>
      <c r="BE31" s="408"/>
      <c r="BF31" s="408"/>
      <c r="BG31" s="408"/>
      <c r="BH31" s="408"/>
      <c r="BI31" s="409"/>
      <c r="BJ31" s="353"/>
      <c r="BK31" s="354"/>
      <c r="BL31" s="355"/>
      <c r="BM31" s="362"/>
      <c r="BN31" s="363"/>
      <c r="BO31" s="364"/>
      <c r="BP31" s="12" t="str">
        <f t="shared" si="5"/>
        <v/>
      </c>
      <c r="BQ31" s="71"/>
      <c r="BR31" s="71"/>
      <c r="BY31" s="1"/>
    </row>
    <row r="32" spans="2:77" ht="25.5" customHeight="1" x14ac:dyDescent="0.2">
      <c r="B32" s="19"/>
      <c r="C32" s="19"/>
      <c r="D32" s="139"/>
      <c r="E32" s="139"/>
      <c r="F32" s="139"/>
      <c r="G32" s="139"/>
      <c r="H32" s="139"/>
      <c r="I32" s="139"/>
      <c r="J32" s="386"/>
      <c r="K32" s="387"/>
      <c r="L32" s="388"/>
      <c r="M32" s="139"/>
      <c r="N32" s="386"/>
      <c r="O32" s="385"/>
      <c r="P32" s="139"/>
      <c r="Q32" s="118" t="str">
        <f t="shared" si="6"/>
        <v/>
      </c>
      <c r="R32" s="119"/>
      <c r="S32" s="120"/>
      <c r="T32" s="139"/>
      <c r="U32" s="386"/>
      <c r="V32" s="387"/>
      <c r="W32" s="388"/>
      <c r="X32" s="139"/>
      <c r="Y32" s="386"/>
      <c r="Z32" s="387"/>
      <c r="AA32" s="388"/>
      <c r="AB32" s="139"/>
      <c r="AC32" s="139"/>
      <c r="AD32" s="139"/>
      <c r="AE32" s="132" t="str">
        <f t="shared" si="7"/>
        <v/>
      </c>
      <c r="AF32" s="119"/>
      <c r="AG32" s="120"/>
      <c r="AH32" s="139" t="str">
        <f t="shared" si="2"/>
        <v/>
      </c>
      <c r="AI32" s="139"/>
      <c r="AJ32" s="353" t="str">
        <f t="shared" si="3"/>
        <v/>
      </c>
      <c r="AK32" s="354"/>
      <c r="AL32" s="355"/>
      <c r="AM32" s="407" t="str">
        <f t="shared" si="0"/>
        <v/>
      </c>
      <c r="AN32" s="408"/>
      <c r="AO32" s="409"/>
      <c r="AP32" s="404"/>
      <c r="AQ32" s="405"/>
      <c r="AR32" s="406"/>
      <c r="AS32" s="149" t="str">
        <f t="shared" si="1"/>
        <v/>
      </c>
      <c r="AT32" s="150"/>
      <c r="AU32" s="150"/>
      <c r="AV32" s="150"/>
      <c r="AW32" s="151"/>
      <c r="AX32" s="185" t="str">
        <f>IF(AA6="","",AS32*0.1)</f>
        <v/>
      </c>
      <c r="AY32" s="186"/>
      <c r="AZ32" s="186"/>
      <c r="BA32" s="186"/>
      <c r="BB32" s="186"/>
      <c r="BC32" s="187"/>
      <c r="BD32" s="407" t="str">
        <f t="shared" si="4"/>
        <v/>
      </c>
      <c r="BE32" s="408"/>
      <c r="BF32" s="408"/>
      <c r="BG32" s="408"/>
      <c r="BH32" s="408"/>
      <c r="BI32" s="409"/>
      <c r="BJ32" s="353"/>
      <c r="BK32" s="354"/>
      <c r="BL32" s="355"/>
      <c r="BM32" s="362"/>
      <c r="BN32" s="363"/>
      <c r="BO32" s="364"/>
      <c r="BP32" s="12" t="str">
        <f t="shared" si="5"/>
        <v/>
      </c>
      <c r="BQ32" s="71"/>
      <c r="BR32" s="71"/>
      <c r="BY32" s="1"/>
    </row>
    <row r="33" spans="2:80" ht="25.5" customHeight="1" x14ac:dyDescent="0.2">
      <c r="B33" s="19"/>
      <c r="C33" s="19"/>
      <c r="D33" s="139"/>
      <c r="E33" s="139"/>
      <c r="F33" s="139"/>
      <c r="G33" s="139"/>
      <c r="H33" s="139"/>
      <c r="I33" s="139"/>
      <c r="J33" s="386"/>
      <c r="K33" s="387"/>
      <c r="L33" s="388"/>
      <c r="M33" s="139"/>
      <c r="N33" s="386"/>
      <c r="O33" s="385"/>
      <c r="P33" s="139"/>
      <c r="Q33" s="118" t="str">
        <f t="shared" si="6"/>
        <v/>
      </c>
      <c r="R33" s="119"/>
      <c r="S33" s="120"/>
      <c r="T33" s="139"/>
      <c r="U33" s="386"/>
      <c r="V33" s="387"/>
      <c r="W33" s="388"/>
      <c r="X33" s="139"/>
      <c r="Y33" s="386"/>
      <c r="Z33" s="387"/>
      <c r="AA33" s="388"/>
      <c r="AB33" s="139"/>
      <c r="AC33" s="139"/>
      <c r="AD33" s="139"/>
      <c r="AE33" s="132" t="str">
        <f t="shared" si="7"/>
        <v/>
      </c>
      <c r="AF33" s="119"/>
      <c r="AG33" s="120"/>
      <c r="AH33" s="139" t="str">
        <f t="shared" si="2"/>
        <v/>
      </c>
      <c r="AI33" s="139"/>
      <c r="AJ33" s="353" t="str">
        <f t="shared" si="3"/>
        <v/>
      </c>
      <c r="AK33" s="354"/>
      <c r="AL33" s="355"/>
      <c r="AM33" s="415" t="str">
        <f t="shared" si="0"/>
        <v/>
      </c>
      <c r="AN33" s="415"/>
      <c r="AO33" s="415"/>
      <c r="AP33" s="404"/>
      <c r="AQ33" s="405"/>
      <c r="AR33" s="406"/>
      <c r="AS33" s="149" t="str">
        <f t="shared" si="1"/>
        <v/>
      </c>
      <c r="AT33" s="150"/>
      <c r="AU33" s="150"/>
      <c r="AV33" s="150"/>
      <c r="AW33" s="151"/>
      <c r="AX33" s="185" t="str">
        <f>IF(AA6="","",AS33*0.1)</f>
        <v/>
      </c>
      <c r="AY33" s="186"/>
      <c r="AZ33" s="186"/>
      <c r="BA33" s="186"/>
      <c r="BB33" s="186"/>
      <c r="BC33" s="187"/>
      <c r="BD33" s="407" t="str">
        <f t="shared" si="4"/>
        <v/>
      </c>
      <c r="BE33" s="408"/>
      <c r="BF33" s="408"/>
      <c r="BG33" s="408"/>
      <c r="BH33" s="408"/>
      <c r="BI33" s="409"/>
      <c r="BJ33" s="353"/>
      <c r="BK33" s="354"/>
      <c r="BL33" s="355"/>
      <c r="BM33" s="362"/>
      <c r="BN33" s="363"/>
      <c r="BO33" s="364"/>
      <c r="BP33" s="12" t="str">
        <f t="shared" si="5"/>
        <v/>
      </c>
      <c r="BQ33" s="71"/>
      <c r="BR33" s="71"/>
      <c r="BY33" s="1"/>
    </row>
    <row r="34" spans="2:80" ht="25.5" customHeight="1" x14ac:dyDescent="0.2">
      <c r="B34" s="19"/>
      <c r="C34" s="19"/>
      <c r="D34" s="139"/>
      <c r="E34" s="139"/>
      <c r="F34" s="139"/>
      <c r="G34" s="139"/>
      <c r="H34" s="139"/>
      <c r="I34" s="139"/>
      <c r="J34" s="386"/>
      <c r="K34" s="387"/>
      <c r="L34" s="388"/>
      <c r="M34" s="139"/>
      <c r="N34" s="386"/>
      <c r="O34" s="385"/>
      <c r="P34" s="139"/>
      <c r="Q34" s="118" t="str">
        <f t="shared" si="6"/>
        <v/>
      </c>
      <c r="R34" s="119"/>
      <c r="S34" s="120"/>
      <c r="T34" s="139"/>
      <c r="U34" s="386"/>
      <c r="V34" s="387"/>
      <c r="W34" s="388"/>
      <c r="X34" s="139"/>
      <c r="Y34" s="386"/>
      <c r="Z34" s="387"/>
      <c r="AA34" s="388"/>
      <c r="AB34" s="139"/>
      <c r="AC34" s="139"/>
      <c r="AD34" s="139"/>
      <c r="AE34" s="132" t="str">
        <f t="shared" si="7"/>
        <v/>
      </c>
      <c r="AF34" s="119"/>
      <c r="AG34" s="120"/>
      <c r="AH34" s="139" t="str">
        <f t="shared" si="2"/>
        <v/>
      </c>
      <c r="AI34" s="139"/>
      <c r="AJ34" s="353" t="str">
        <f t="shared" si="3"/>
        <v/>
      </c>
      <c r="AK34" s="354"/>
      <c r="AL34" s="355"/>
      <c r="AM34" s="415" t="str">
        <f t="shared" si="0"/>
        <v/>
      </c>
      <c r="AN34" s="415"/>
      <c r="AO34" s="415"/>
      <c r="AP34" s="404"/>
      <c r="AQ34" s="405"/>
      <c r="AR34" s="406"/>
      <c r="AS34" s="149" t="str">
        <f t="shared" si="1"/>
        <v/>
      </c>
      <c r="AT34" s="150"/>
      <c r="AU34" s="150"/>
      <c r="AV34" s="150"/>
      <c r="AW34" s="151"/>
      <c r="AX34" s="185" t="str">
        <f>IF(AA6="","",AS34*0.1)</f>
        <v/>
      </c>
      <c r="AY34" s="186"/>
      <c r="AZ34" s="186"/>
      <c r="BA34" s="186"/>
      <c r="BB34" s="186"/>
      <c r="BC34" s="187"/>
      <c r="BD34" s="407" t="str">
        <f t="shared" si="4"/>
        <v/>
      </c>
      <c r="BE34" s="408"/>
      <c r="BF34" s="408"/>
      <c r="BG34" s="408"/>
      <c r="BH34" s="408"/>
      <c r="BI34" s="409"/>
      <c r="BJ34" s="353"/>
      <c r="BK34" s="354"/>
      <c r="BL34" s="355"/>
      <c r="BM34" s="362"/>
      <c r="BN34" s="363"/>
      <c r="BO34" s="364"/>
      <c r="BP34" s="12" t="str">
        <f t="shared" si="5"/>
        <v/>
      </c>
      <c r="BQ34" s="71"/>
      <c r="BR34" s="71"/>
      <c r="BY34" s="1"/>
    </row>
    <row r="35" spans="2:80" ht="25.5" customHeight="1" x14ac:dyDescent="0.2">
      <c r="B35" s="19"/>
      <c r="C35" s="19"/>
      <c r="D35" s="139"/>
      <c r="E35" s="139"/>
      <c r="F35" s="139"/>
      <c r="G35" s="139"/>
      <c r="H35" s="139"/>
      <c r="I35" s="139"/>
      <c r="J35" s="386"/>
      <c r="K35" s="387"/>
      <c r="L35" s="388"/>
      <c r="M35" s="139"/>
      <c r="N35" s="386"/>
      <c r="O35" s="385"/>
      <c r="P35" s="139"/>
      <c r="Q35" s="118" t="str">
        <f t="shared" si="6"/>
        <v/>
      </c>
      <c r="R35" s="119"/>
      <c r="S35" s="120"/>
      <c r="T35" s="139"/>
      <c r="U35" s="386"/>
      <c r="V35" s="387"/>
      <c r="W35" s="388"/>
      <c r="X35" s="139"/>
      <c r="Y35" s="386"/>
      <c r="Z35" s="387"/>
      <c r="AA35" s="388"/>
      <c r="AB35" s="139"/>
      <c r="AC35" s="139"/>
      <c r="AD35" s="139"/>
      <c r="AE35" s="132" t="str">
        <f t="shared" si="7"/>
        <v/>
      </c>
      <c r="AF35" s="119"/>
      <c r="AG35" s="120"/>
      <c r="AH35" s="139" t="str">
        <f t="shared" si="2"/>
        <v/>
      </c>
      <c r="AI35" s="139"/>
      <c r="AJ35" s="353" t="str">
        <f t="shared" si="3"/>
        <v/>
      </c>
      <c r="AK35" s="354"/>
      <c r="AL35" s="355"/>
      <c r="AM35" s="415" t="str">
        <f t="shared" si="0"/>
        <v/>
      </c>
      <c r="AN35" s="415"/>
      <c r="AO35" s="415"/>
      <c r="AP35" s="404"/>
      <c r="AQ35" s="405"/>
      <c r="AR35" s="406"/>
      <c r="AS35" s="149" t="str">
        <f t="shared" si="1"/>
        <v/>
      </c>
      <c r="AT35" s="150"/>
      <c r="AU35" s="150"/>
      <c r="AV35" s="150"/>
      <c r="AW35" s="151"/>
      <c r="AX35" s="185" t="str">
        <f>IF(AA6="","",AS35*0.1)</f>
        <v/>
      </c>
      <c r="AY35" s="186"/>
      <c r="AZ35" s="186"/>
      <c r="BA35" s="186"/>
      <c r="BB35" s="186"/>
      <c r="BC35" s="187"/>
      <c r="BD35" s="407" t="str">
        <f t="shared" si="4"/>
        <v/>
      </c>
      <c r="BE35" s="408"/>
      <c r="BF35" s="408"/>
      <c r="BG35" s="408"/>
      <c r="BH35" s="408"/>
      <c r="BI35" s="409"/>
      <c r="BJ35" s="353"/>
      <c r="BK35" s="354"/>
      <c r="BL35" s="355"/>
      <c r="BM35" s="362"/>
      <c r="BN35" s="363"/>
      <c r="BO35" s="364"/>
      <c r="BP35" s="12" t="str">
        <f t="shared" si="5"/>
        <v/>
      </c>
      <c r="BQ35" s="71"/>
      <c r="BR35" s="71"/>
      <c r="BY35" s="1"/>
    </row>
    <row r="36" spans="2:80" ht="25.5" customHeight="1" x14ac:dyDescent="0.2">
      <c r="B36" s="19"/>
      <c r="C36" s="19"/>
      <c r="D36" s="139"/>
      <c r="E36" s="139"/>
      <c r="F36" s="139"/>
      <c r="G36" s="139"/>
      <c r="H36" s="139"/>
      <c r="I36" s="139"/>
      <c r="J36" s="386"/>
      <c r="K36" s="387"/>
      <c r="L36" s="388"/>
      <c r="M36" s="139"/>
      <c r="N36" s="386"/>
      <c r="O36" s="385"/>
      <c r="P36" s="139"/>
      <c r="Q36" s="118" t="str">
        <f t="shared" si="6"/>
        <v/>
      </c>
      <c r="R36" s="119"/>
      <c r="S36" s="120"/>
      <c r="T36" s="139"/>
      <c r="U36" s="386"/>
      <c r="V36" s="387"/>
      <c r="W36" s="388"/>
      <c r="X36" s="139"/>
      <c r="Y36" s="386"/>
      <c r="Z36" s="387"/>
      <c r="AA36" s="388"/>
      <c r="AB36" s="139"/>
      <c r="AC36" s="139"/>
      <c r="AD36" s="139"/>
      <c r="AE36" s="132" t="str">
        <f t="shared" si="7"/>
        <v/>
      </c>
      <c r="AF36" s="119"/>
      <c r="AG36" s="120"/>
      <c r="AH36" s="139" t="str">
        <f t="shared" si="2"/>
        <v/>
      </c>
      <c r="AI36" s="139"/>
      <c r="AJ36" s="353" t="str">
        <f t="shared" si="3"/>
        <v/>
      </c>
      <c r="AK36" s="354"/>
      <c r="AL36" s="355"/>
      <c r="AM36" s="415" t="str">
        <f t="shared" si="0"/>
        <v/>
      </c>
      <c r="AN36" s="415"/>
      <c r="AO36" s="415"/>
      <c r="AP36" s="404"/>
      <c r="AQ36" s="405"/>
      <c r="AR36" s="406"/>
      <c r="AS36" s="149" t="str">
        <f t="shared" si="1"/>
        <v/>
      </c>
      <c r="AT36" s="150"/>
      <c r="AU36" s="150"/>
      <c r="AV36" s="150"/>
      <c r="AW36" s="151"/>
      <c r="AX36" s="185" t="str">
        <f>IF(AA6="","",AS36*0.1)</f>
        <v/>
      </c>
      <c r="AY36" s="186"/>
      <c r="AZ36" s="186"/>
      <c r="BA36" s="186"/>
      <c r="BB36" s="186"/>
      <c r="BC36" s="187"/>
      <c r="BD36" s="407" t="str">
        <f t="shared" si="4"/>
        <v/>
      </c>
      <c r="BE36" s="408"/>
      <c r="BF36" s="408"/>
      <c r="BG36" s="408"/>
      <c r="BH36" s="408"/>
      <c r="BI36" s="409"/>
      <c r="BJ36" s="353"/>
      <c r="BK36" s="354"/>
      <c r="BL36" s="355"/>
      <c r="BM36" s="362"/>
      <c r="BN36" s="363"/>
      <c r="BO36" s="364"/>
      <c r="BP36" s="12" t="str">
        <f t="shared" si="5"/>
        <v/>
      </c>
      <c r="BQ36" s="71"/>
      <c r="BR36" s="71"/>
      <c r="BY36" s="1"/>
    </row>
    <row r="37" spans="2:80" ht="25.5" customHeight="1" x14ac:dyDescent="0.2">
      <c r="B37" s="19"/>
      <c r="C37" s="19"/>
      <c r="D37" s="139"/>
      <c r="E37" s="139"/>
      <c r="F37" s="139"/>
      <c r="G37" s="139"/>
      <c r="H37" s="139"/>
      <c r="I37" s="139"/>
      <c r="J37" s="386"/>
      <c r="K37" s="387"/>
      <c r="L37" s="388"/>
      <c r="M37" s="139"/>
      <c r="N37" s="386"/>
      <c r="O37" s="385"/>
      <c r="P37" s="139"/>
      <c r="Q37" s="118" t="str">
        <f t="shared" si="6"/>
        <v/>
      </c>
      <c r="R37" s="119"/>
      <c r="S37" s="120"/>
      <c r="T37" s="139"/>
      <c r="U37" s="386"/>
      <c r="V37" s="387"/>
      <c r="W37" s="388"/>
      <c r="X37" s="139"/>
      <c r="Y37" s="386"/>
      <c r="Z37" s="387"/>
      <c r="AA37" s="388"/>
      <c r="AB37" s="139"/>
      <c r="AC37" s="139"/>
      <c r="AD37" s="139"/>
      <c r="AE37" s="132" t="str">
        <f t="shared" si="7"/>
        <v/>
      </c>
      <c r="AF37" s="119"/>
      <c r="AG37" s="120"/>
      <c r="AH37" s="139" t="str">
        <f t="shared" si="2"/>
        <v/>
      </c>
      <c r="AI37" s="139"/>
      <c r="AJ37" s="353" t="str">
        <f t="shared" si="3"/>
        <v/>
      </c>
      <c r="AK37" s="354"/>
      <c r="AL37" s="355"/>
      <c r="AM37" s="415" t="str">
        <f t="shared" si="0"/>
        <v/>
      </c>
      <c r="AN37" s="415"/>
      <c r="AO37" s="415"/>
      <c r="AP37" s="404"/>
      <c r="AQ37" s="405"/>
      <c r="AR37" s="406"/>
      <c r="AS37" s="149" t="str">
        <f t="shared" si="1"/>
        <v/>
      </c>
      <c r="AT37" s="150"/>
      <c r="AU37" s="150"/>
      <c r="AV37" s="150"/>
      <c r="AW37" s="151"/>
      <c r="AX37" s="185" t="str">
        <f>IF(AA6="","",AS37*0.1)</f>
        <v/>
      </c>
      <c r="AY37" s="186"/>
      <c r="AZ37" s="186"/>
      <c r="BA37" s="186"/>
      <c r="BB37" s="186"/>
      <c r="BC37" s="187"/>
      <c r="BD37" s="407" t="str">
        <f t="shared" si="4"/>
        <v/>
      </c>
      <c r="BE37" s="408"/>
      <c r="BF37" s="408"/>
      <c r="BG37" s="408"/>
      <c r="BH37" s="408"/>
      <c r="BI37" s="409"/>
      <c r="BJ37" s="353"/>
      <c r="BK37" s="354"/>
      <c r="BL37" s="355"/>
      <c r="BM37" s="362"/>
      <c r="BN37" s="363"/>
      <c r="BO37" s="364"/>
      <c r="BP37" s="12" t="str">
        <f t="shared" si="5"/>
        <v/>
      </c>
      <c r="BQ37" s="71"/>
      <c r="BR37" s="71"/>
      <c r="BY37" s="1"/>
    </row>
    <row r="38" spans="2:80" ht="25.5" customHeight="1" x14ac:dyDescent="0.2">
      <c r="B38" s="19"/>
      <c r="C38" s="19"/>
      <c r="D38" s="139"/>
      <c r="E38" s="139"/>
      <c r="F38" s="139"/>
      <c r="G38" s="139"/>
      <c r="H38" s="139"/>
      <c r="I38" s="139"/>
      <c r="J38" s="386"/>
      <c r="K38" s="387"/>
      <c r="L38" s="388"/>
      <c r="M38" s="139"/>
      <c r="N38" s="386"/>
      <c r="O38" s="385"/>
      <c r="P38" s="139"/>
      <c r="Q38" s="118" t="str">
        <f t="shared" si="6"/>
        <v/>
      </c>
      <c r="R38" s="119"/>
      <c r="S38" s="120"/>
      <c r="T38" s="139"/>
      <c r="U38" s="386"/>
      <c r="V38" s="387"/>
      <c r="W38" s="388"/>
      <c r="X38" s="139"/>
      <c r="Y38" s="386"/>
      <c r="Z38" s="387"/>
      <c r="AA38" s="388"/>
      <c r="AB38" s="139"/>
      <c r="AC38" s="139"/>
      <c r="AD38" s="139"/>
      <c r="AE38" s="132" t="str">
        <f t="shared" si="7"/>
        <v/>
      </c>
      <c r="AF38" s="119"/>
      <c r="AG38" s="120"/>
      <c r="AH38" s="139" t="str">
        <f t="shared" si="2"/>
        <v/>
      </c>
      <c r="AI38" s="139"/>
      <c r="AJ38" s="353" t="str">
        <f t="shared" si="3"/>
        <v/>
      </c>
      <c r="AK38" s="354"/>
      <c r="AL38" s="355"/>
      <c r="AM38" s="415" t="str">
        <f t="shared" si="0"/>
        <v/>
      </c>
      <c r="AN38" s="415"/>
      <c r="AO38" s="415"/>
      <c r="AP38" s="404"/>
      <c r="AQ38" s="405"/>
      <c r="AR38" s="406"/>
      <c r="AS38" s="149" t="str">
        <f t="shared" si="1"/>
        <v/>
      </c>
      <c r="AT38" s="150"/>
      <c r="AU38" s="150"/>
      <c r="AV38" s="150"/>
      <c r="AW38" s="151"/>
      <c r="AX38" s="185" t="str">
        <f>IF(AA6="","",AS38*0.1)</f>
        <v/>
      </c>
      <c r="AY38" s="186"/>
      <c r="AZ38" s="186"/>
      <c r="BA38" s="186"/>
      <c r="BB38" s="186"/>
      <c r="BC38" s="187"/>
      <c r="BD38" s="407" t="str">
        <f t="shared" si="4"/>
        <v/>
      </c>
      <c r="BE38" s="408"/>
      <c r="BF38" s="408"/>
      <c r="BG38" s="408"/>
      <c r="BH38" s="408"/>
      <c r="BI38" s="409"/>
      <c r="BJ38" s="353"/>
      <c r="BK38" s="354"/>
      <c r="BL38" s="355"/>
      <c r="BM38" s="362"/>
      <c r="BN38" s="363"/>
      <c r="BO38" s="364"/>
      <c r="BP38" s="12" t="str">
        <f t="shared" si="5"/>
        <v/>
      </c>
      <c r="BQ38" s="71"/>
      <c r="BR38" s="71"/>
      <c r="BY38" s="1"/>
    </row>
    <row r="39" spans="2:80" ht="25.5" customHeight="1" x14ac:dyDescent="0.2">
      <c r="B39" s="19"/>
      <c r="C39" s="19"/>
      <c r="D39" s="139"/>
      <c r="E39" s="139"/>
      <c r="F39" s="139"/>
      <c r="G39" s="139"/>
      <c r="H39" s="139"/>
      <c r="I39" s="139"/>
      <c r="J39" s="386"/>
      <c r="K39" s="387"/>
      <c r="L39" s="388"/>
      <c r="M39" s="139"/>
      <c r="N39" s="386"/>
      <c r="O39" s="385"/>
      <c r="P39" s="139"/>
      <c r="Q39" s="118" t="str">
        <f t="shared" si="6"/>
        <v/>
      </c>
      <c r="R39" s="119"/>
      <c r="S39" s="120"/>
      <c r="T39" s="139"/>
      <c r="U39" s="386"/>
      <c r="V39" s="387"/>
      <c r="W39" s="388"/>
      <c r="X39" s="139"/>
      <c r="Y39" s="386"/>
      <c r="Z39" s="387"/>
      <c r="AA39" s="388"/>
      <c r="AB39" s="139"/>
      <c r="AC39" s="139"/>
      <c r="AD39" s="139"/>
      <c r="AE39" s="132" t="str">
        <f t="shared" si="7"/>
        <v/>
      </c>
      <c r="AF39" s="119"/>
      <c r="AG39" s="120"/>
      <c r="AH39" s="139" t="str">
        <f t="shared" si="2"/>
        <v/>
      </c>
      <c r="AI39" s="139"/>
      <c r="AJ39" s="353" t="str">
        <f t="shared" si="3"/>
        <v/>
      </c>
      <c r="AK39" s="354"/>
      <c r="AL39" s="355"/>
      <c r="AM39" s="415" t="str">
        <f t="shared" si="0"/>
        <v/>
      </c>
      <c r="AN39" s="415"/>
      <c r="AO39" s="415"/>
      <c r="AP39" s="404"/>
      <c r="AQ39" s="405"/>
      <c r="AR39" s="406"/>
      <c r="AS39" s="149" t="str">
        <f t="shared" si="1"/>
        <v/>
      </c>
      <c r="AT39" s="150"/>
      <c r="AU39" s="150"/>
      <c r="AV39" s="150"/>
      <c r="AW39" s="151"/>
      <c r="AX39" s="185" t="str">
        <f>IF(AA6="","",AS39*0.1)</f>
        <v/>
      </c>
      <c r="AY39" s="186"/>
      <c r="AZ39" s="186"/>
      <c r="BA39" s="186"/>
      <c r="BB39" s="186"/>
      <c r="BC39" s="187"/>
      <c r="BD39" s="407" t="str">
        <f t="shared" si="4"/>
        <v/>
      </c>
      <c r="BE39" s="408"/>
      <c r="BF39" s="408"/>
      <c r="BG39" s="408"/>
      <c r="BH39" s="408"/>
      <c r="BI39" s="409"/>
      <c r="BJ39" s="353"/>
      <c r="BK39" s="354"/>
      <c r="BL39" s="355"/>
      <c r="BM39" s="362"/>
      <c r="BN39" s="363"/>
      <c r="BO39" s="364"/>
      <c r="BP39" s="12" t="str">
        <f t="shared" si="5"/>
        <v/>
      </c>
      <c r="BQ39" s="71"/>
      <c r="BR39" s="71"/>
      <c r="BY39" s="1"/>
    </row>
    <row r="40" spans="2:80" ht="25.5" customHeight="1" x14ac:dyDescent="0.2">
      <c r="B40" s="19"/>
      <c r="C40" s="19"/>
      <c r="D40" s="139"/>
      <c r="E40" s="139"/>
      <c r="F40" s="139"/>
      <c r="G40" s="139"/>
      <c r="H40" s="139"/>
      <c r="I40" s="139"/>
      <c r="J40" s="386"/>
      <c r="K40" s="387"/>
      <c r="L40" s="388"/>
      <c r="M40" s="139"/>
      <c r="N40" s="386"/>
      <c r="O40" s="385"/>
      <c r="P40" s="139"/>
      <c r="Q40" s="118" t="str">
        <f t="shared" si="6"/>
        <v/>
      </c>
      <c r="R40" s="119"/>
      <c r="S40" s="120"/>
      <c r="T40" s="139"/>
      <c r="U40" s="386"/>
      <c r="V40" s="387"/>
      <c r="W40" s="388"/>
      <c r="X40" s="139"/>
      <c r="Y40" s="386"/>
      <c r="Z40" s="387"/>
      <c r="AA40" s="388"/>
      <c r="AB40" s="139"/>
      <c r="AC40" s="139"/>
      <c r="AD40" s="139"/>
      <c r="AE40" s="132" t="str">
        <f t="shared" si="7"/>
        <v/>
      </c>
      <c r="AF40" s="119"/>
      <c r="AG40" s="120"/>
      <c r="AH40" s="139" t="str">
        <f t="shared" si="2"/>
        <v/>
      </c>
      <c r="AI40" s="139"/>
      <c r="AJ40" s="353" t="str">
        <f t="shared" si="3"/>
        <v/>
      </c>
      <c r="AK40" s="354"/>
      <c r="AL40" s="355"/>
      <c r="AM40" s="415" t="str">
        <f t="shared" si="0"/>
        <v/>
      </c>
      <c r="AN40" s="415"/>
      <c r="AO40" s="415"/>
      <c r="AP40" s="404"/>
      <c r="AQ40" s="405"/>
      <c r="AR40" s="406"/>
      <c r="AS40" s="149" t="str">
        <f t="shared" si="1"/>
        <v/>
      </c>
      <c r="AT40" s="150"/>
      <c r="AU40" s="150"/>
      <c r="AV40" s="150"/>
      <c r="AW40" s="151"/>
      <c r="AX40" s="185" t="str">
        <f>IF(AA6="","",AS40*0.1)</f>
        <v/>
      </c>
      <c r="AY40" s="186"/>
      <c r="AZ40" s="186"/>
      <c r="BA40" s="186"/>
      <c r="BB40" s="186"/>
      <c r="BC40" s="187"/>
      <c r="BD40" s="407" t="str">
        <f t="shared" si="4"/>
        <v/>
      </c>
      <c r="BE40" s="408"/>
      <c r="BF40" s="408"/>
      <c r="BG40" s="408"/>
      <c r="BH40" s="408"/>
      <c r="BI40" s="409"/>
      <c r="BJ40" s="353"/>
      <c r="BK40" s="354"/>
      <c r="BL40" s="355"/>
      <c r="BM40" s="362"/>
      <c r="BN40" s="363"/>
      <c r="BO40" s="364"/>
      <c r="BP40" s="12" t="str">
        <f t="shared" si="5"/>
        <v/>
      </c>
      <c r="BQ40" s="71"/>
      <c r="BR40" s="71"/>
      <c r="BY40" s="1"/>
    </row>
    <row r="41" spans="2:80" ht="25.5" customHeight="1" x14ac:dyDescent="0.2">
      <c r="B41" s="19"/>
      <c r="C41" s="19"/>
      <c r="D41" s="139"/>
      <c r="E41" s="139"/>
      <c r="F41" s="139"/>
      <c r="G41" s="139"/>
      <c r="H41" s="139"/>
      <c r="I41" s="139"/>
      <c r="J41" s="386"/>
      <c r="K41" s="387"/>
      <c r="L41" s="388"/>
      <c r="M41" s="139"/>
      <c r="N41" s="386"/>
      <c r="O41" s="385"/>
      <c r="P41" s="139"/>
      <c r="Q41" s="118" t="str">
        <f t="shared" si="6"/>
        <v/>
      </c>
      <c r="R41" s="119"/>
      <c r="S41" s="120"/>
      <c r="T41" s="139"/>
      <c r="U41" s="386"/>
      <c r="V41" s="387"/>
      <c r="W41" s="388"/>
      <c r="X41" s="139"/>
      <c r="Y41" s="386"/>
      <c r="Z41" s="387"/>
      <c r="AA41" s="388"/>
      <c r="AB41" s="139"/>
      <c r="AC41" s="139"/>
      <c r="AD41" s="139"/>
      <c r="AE41" s="132" t="str">
        <f t="shared" si="7"/>
        <v/>
      </c>
      <c r="AF41" s="119"/>
      <c r="AG41" s="120"/>
      <c r="AH41" s="139" t="str">
        <f t="shared" si="2"/>
        <v/>
      </c>
      <c r="AI41" s="139"/>
      <c r="AJ41" s="353" t="str">
        <f t="shared" si="3"/>
        <v/>
      </c>
      <c r="AK41" s="354"/>
      <c r="AL41" s="355"/>
      <c r="AM41" s="415" t="str">
        <f t="shared" si="0"/>
        <v/>
      </c>
      <c r="AN41" s="415"/>
      <c r="AO41" s="415"/>
      <c r="AP41" s="404"/>
      <c r="AQ41" s="405"/>
      <c r="AR41" s="406"/>
      <c r="AS41" s="149" t="str">
        <f t="shared" si="1"/>
        <v/>
      </c>
      <c r="AT41" s="150"/>
      <c r="AU41" s="150"/>
      <c r="AV41" s="150"/>
      <c r="AW41" s="151"/>
      <c r="AX41" s="185" t="str">
        <f>IF(AA6="","",AS41*0.1)</f>
        <v/>
      </c>
      <c r="AY41" s="186"/>
      <c r="AZ41" s="186"/>
      <c r="BA41" s="186"/>
      <c r="BB41" s="186"/>
      <c r="BC41" s="187"/>
      <c r="BD41" s="407" t="str">
        <f t="shared" si="4"/>
        <v/>
      </c>
      <c r="BE41" s="408"/>
      <c r="BF41" s="408"/>
      <c r="BG41" s="408"/>
      <c r="BH41" s="408"/>
      <c r="BI41" s="409"/>
      <c r="BJ41" s="353"/>
      <c r="BK41" s="354"/>
      <c r="BL41" s="355"/>
      <c r="BM41" s="362"/>
      <c r="BN41" s="363"/>
      <c r="BO41" s="364"/>
      <c r="BP41" s="12" t="str">
        <f t="shared" si="5"/>
        <v/>
      </c>
      <c r="BQ41" s="71"/>
      <c r="BR41" s="71"/>
      <c r="BY41" s="1"/>
    </row>
    <row r="42" spans="2:80" ht="25.5" customHeight="1" x14ac:dyDescent="0.2">
      <c r="B42" s="19"/>
      <c r="C42" s="19"/>
      <c r="D42" s="139"/>
      <c r="E42" s="139"/>
      <c r="F42" s="139"/>
      <c r="G42" s="139"/>
      <c r="H42" s="139"/>
      <c r="I42" s="139"/>
      <c r="J42" s="386"/>
      <c r="K42" s="387"/>
      <c r="L42" s="388"/>
      <c r="M42" s="139"/>
      <c r="N42" s="386"/>
      <c r="O42" s="385"/>
      <c r="P42" s="139"/>
      <c r="Q42" s="118" t="str">
        <f t="shared" si="6"/>
        <v/>
      </c>
      <c r="R42" s="119"/>
      <c r="S42" s="120"/>
      <c r="T42" s="139"/>
      <c r="U42" s="386"/>
      <c r="V42" s="387"/>
      <c r="W42" s="388"/>
      <c r="X42" s="139"/>
      <c r="Y42" s="386"/>
      <c r="Z42" s="387"/>
      <c r="AA42" s="388"/>
      <c r="AB42" s="139"/>
      <c r="AC42" s="139"/>
      <c r="AD42" s="139"/>
      <c r="AE42" s="132" t="str">
        <f t="shared" si="7"/>
        <v/>
      </c>
      <c r="AF42" s="119"/>
      <c r="AG42" s="120"/>
      <c r="AH42" s="139" t="str">
        <f t="shared" si="2"/>
        <v/>
      </c>
      <c r="AI42" s="139"/>
      <c r="AJ42" s="353" t="str">
        <f t="shared" si="3"/>
        <v/>
      </c>
      <c r="AK42" s="354"/>
      <c r="AL42" s="355"/>
      <c r="AM42" s="415" t="str">
        <f t="shared" si="0"/>
        <v/>
      </c>
      <c r="AN42" s="415"/>
      <c r="AO42" s="415"/>
      <c r="AP42" s="404"/>
      <c r="AQ42" s="405"/>
      <c r="AR42" s="406"/>
      <c r="AS42" s="149" t="str">
        <f t="shared" si="1"/>
        <v/>
      </c>
      <c r="AT42" s="150"/>
      <c r="AU42" s="150"/>
      <c r="AV42" s="150"/>
      <c r="AW42" s="151"/>
      <c r="AX42" s="185" t="str">
        <f>IF(AA6="","",AS42*0.1)</f>
        <v/>
      </c>
      <c r="AY42" s="186"/>
      <c r="AZ42" s="186"/>
      <c r="BA42" s="186"/>
      <c r="BB42" s="186"/>
      <c r="BC42" s="187"/>
      <c r="BD42" s="407" t="str">
        <f t="shared" si="4"/>
        <v/>
      </c>
      <c r="BE42" s="408"/>
      <c r="BF42" s="408"/>
      <c r="BG42" s="408"/>
      <c r="BH42" s="408"/>
      <c r="BI42" s="409"/>
      <c r="BJ42" s="353"/>
      <c r="BK42" s="354"/>
      <c r="BL42" s="355"/>
      <c r="BM42" s="362"/>
      <c r="BN42" s="363"/>
      <c r="BO42" s="364"/>
      <c r="BP42" s="12" t="str">
        <f t="shared" si="5"/>
        <v/>
      </c>
      <c r="BQ42" s="71"/>
      <c r="BR42" s="71"/>
      <c r="BY42" s="1"/>
    </row>
    <row r="43" spans="2:80" ht="25.5" customHeight="1" thickBot="1" x14ac:dyDescent="0.25">
      <c r="B43" s="54"/>
      <c r="C43" s="54"/>
      <c r="D43" s="130"/>
      <c r="E43" s="130"/>
      <c r="F43" s="130"/>
      <c r="G43" s="130"/>
      <c r="H43" s="130"/>
      <c r="I43" s="130"/>
      <c r="J43" s="131"/>
      <c r="K43" s="134"/>
      <c r="L43" s="135"/>
      <c r="M43" s="130"/>
      <c r="N43" s="131"/>
      <c r="O43" s="145"/>
      <c r="P43" s="130"/>
      <c r="Q43" s="143" t="str">
        <f t="shared" si="6"/>
        <v/>
      </c>
      <c r="R43" s="137"/>
      <c r="S43" s="138"/>
      <c r="T43" s="130"/>
      <c r="U43" s="131"/>
      <c r="V43" s="134"/>
      <c r="W43" s="135"/>
      <c r="X43" s="130"/>
      <c r="Y43" s="131"/>
      <c r="Z43" s="134"/>
      <c r="AA43" s="135"/>
      <c r="AB43" s="130"/>
      <c r="AC43" s="130"/>
      <c r="AD43" s="130"/>
      <c r="AE43" s="136" t="str">
        <f t="shared" si="7"/>
        <v/>
      </c>
      <c r="AF43" s="137"/>
      <c r="AG43" s="138"/>
      <c r="AH43" s="130" t="str">
        <f t="shared" si="2"/>
        <v/>
      </c>
      <c r="AI43" s="130"/>
      <c r="AJ43" s="356" t="str">
        <f t="shared" si="3"/>
        <v/>
      </c>
      <c r="AK43" s="357"/>
      <c r="AL43" s="358"/>
      <c r="AM43" s="419" t="str">
        <f t="shared" si="0"/>
        <v/>
      </c>
      <c r="AN43" s="419"/>
      <c r="AO43" s="419"/>
      <c r="AP43" s="401"/>
      <c r="AQ43" s="402"/>
      <c r="AR43" s="403"/>
      <c r="AS43" s="412" t="str">
        <f t="shared" si="1"/>
        <v/>
      </c>
      <c r="AT43" s="413"/>
      <c r="AU43" s="413"/>
      <c r="AV43" s="413"/>
      <c r="AW43" s="414"/>
      <c r="AX43" s="420" t="str">
        <f>IF(AA6="","",AS43*0.1)</f>
        <v/>
      </c>
      <c r="AY43" s="421"/>
      <c r="AZ43" s="421"/>
      <c r="BA43" s="421"/>
      <c r="BB43" s="421"/>
      <c r="BC43" s="422"/>
      <c r="BD43" s="416" t="str">
        <f t="shared" si="4"/>
        <v/>
      </c>
      <c r="BE43" s="417"/>
      <c r="BF43" s="417"/>
      <c r="BG43" s="417"/>
      <c r="BH43" s="417"/>
      <c r="BI43" s="418"/>
      <c r="BJ43" s="356"/>
      <c r="BK43" s="357"/>
      <c r="BL43" s="358"/>
      <c r="BM43" s="362"/>
      <c r="BN43" s="363"/>
      <c r="BO43" s="364"/>
      <c r="BP43" s="12" t="str">
        <f t="shared" si="5"/>
        <v/>
      </c>
      <c r="BQ43" s="71"/>
      <c r="BR43" s="71"/>
      <c r="BY43" s="1"/>
    </row>
    <row r="44" spans="2:80" ht="25.5" customHeight="1" thickTop="1" x14ac:dyDescent="0.2">
      <c r="B44" s="311" t="s">
        <v>21</v>
      </c>
      <c r="C44" s="312"/>
      <c r="D44" s="312"/>
      <c r="E44" s="312"/>
      <c r="F44" s="312"/>
      <c r="G44" s="312"/>
      <c r="H44" s="313"/>
      <c r="I44" s="124"/>
      <c r="J44" s="128"/>
      <c r="K44" s="129"/>
      <c r="L44" s="124"/>
      <c r="M44" s="124"/>
      <c r="N44" s="128"/>
      <c r="O44" s="129"/>
      <c r="P44" s="124"/>
      <c r="Q44" s="124"/>
      <c r="R44" s="124"/>
      <c r="S44" s="124"/>
      <c r="T44" s="124"/>
      <c r="U44" s="128"/>
      <c r="V44" s="129"/>
      <c r="W44" s="124"/>
      <c r="X44" s="124"/>
      <c r="Y44" s="128"/>
      <c r="Z44" s="129"/>
      <c r="AA44" s="124"/>
      <c r="AB44" s="124"/>
      <c r="AC44" s="124"/>
      <c r="AD44" s="124"/>
      <c r="AE44" s="144">
        <f>SUM(AE13:AG43)</f>
        <v>0</v>
      </c>
      <c r="AF44" s="126"/>
      <c r="AG44" s="127"/>
      <c r="AH44" s="124"/>
      <c r="AI44" s="124"/>
      <c r="AJ44" s="381"/>
      <c r="AK44" s="382"/>
      <c r="AL44" s="129"/>
      <c r="AM44" s="125">
        <f>SUM(AM13:AO43)</f>
        <v>0</v>
      </c>
      <c r="AN44" s="126"/>
      <c r="AO44" s="127"/>
      <c r="AP44" s="398">
        <f>SUM(AP13:AR43)</f>
        <v>0</v>
      </c>
      <c r="AQ44" s="399"/>
      <c r="AR44" s="400"/>
      <c r="AS44" s="125">
        <f>SUM(AS13:AW43)</f>
        <v>0</v>
      </c>
      <c r="AT44" s="410"/>
      <c r="AU44" s="126"/>
      <c r="AV44" s="126"/>
      <c r="AW44" s="127"/>
      <c r="AX44" s="125">
        <f>SUM(AX13:BC43)</f>
        <v>0</v>
      </c>
      <c r="AY44" s="410"/>
      <c r="AZ44" s="410"/>
      <c r="BA44" s="410"/>
      <c r="BB44" s="126"/>
      <c r="BC44" s="127"/>
      <c r="BD44" s="125">
        <f>SUM(BD13:BI43)</f>
        <v>0</v>
      </c>
      <c r="BE44" s="410"/>
      <c r="BF44" s="410"/>
      <c r="BG44" s="126"/>
      <c r="BH44" s="126"/>
      <c r="BI44" s="127"/>
      <c r="BJ44" s="359"/>
      <c r="BK44" s="360"/>
      <c r="BL44" s="361"/>
      <c r="BM44" s="359"/>
      <c r="BN44" s="360"/>
      <c r="BO44" s="361"/>
      <c r="BP44" s="2"/>
      <c r="BQ44" s="2"/>
      <c r="BR44" s="2"/>
      <c r="BY44" s="1"/>
    </row>
    <row r="45" spans="2:80" ht="20.25" customHeight="1" x14ac:dyDescent="0.2">
      <c r="AG45" s="14" t="str">
        <f>IF(AE44&lt;=H6,"","※支給時間オーパー！")</f>
        <v/>
      </c>
      <c r="BO45" s="14" t="str">
        <f>IF(AX44&lt;=AA6,"","※上限月額オーパー！")</f>
        <v/>
      </c>
      <c r="BX45" s="4"/>
      <c r="BY45" s="62"/>
      <c r="BZ45" s="4"/>
      <c r="CA45" s="4"/>
      <c r="CB45" s="4"/>
    </row>
    <row r="46" spans="2:80" x14ac:dyDescent="0.2">
      <c r="AG46" s="56" t="s">
        <v>94</v>
      </c>
      <c r="AH46" s="52"/>
      <c r="AI46" s="53"/>
      <c r="AJ46" s="118" t="s">
        <v>95</v>
      </c>
      <c r="AK46" s="119"/>
      <c r="AL46" s="119"/>
      <c r="AM46" s="119"/>
      <c r="AN46" s="119"/>
      <c r="AO46" s="120"/>
      <c r="AP46" s="56" t="s">
        <v>96</v>
      </c>
      <c r="AQ46" s="52"/>
      <c r="AR46" s="52"/>
      <c r="AS46" s="52"/>
      <c r="AT46" s="52"/>
      <c r="AU46" s="53"/>
    </row>
    <row r="47" spans="2:80" x14ac:dyDescent="0.2">
      <c r="AF47" s="55" t="s">
        <v>92</v>
      </c>
      <c r="AG47" s="411">
        <f>SUMIF(AH13:AI43,AF47,AE13:AG43)</f>
        <v>0</v>
      </c>
      <c r="AH47" s="411"/>
      <c r="AI47" s="411"/>
      <c r="AJ47" s="146">
        <f>COUNTIF(AH13:AI43,AF47)</f>
        <v>0</v>
      </c>
      <c r="AK47" s="147"/>
      <c r="AL47" s="147"/>
      <c r="AM47" s="147"/>
      <c r="AN47" s="147"/>
      <c r="AO47" s="148"/>
      <c r="AP47" s="185">
        <f>SUMIF(AH13:AI43,AF47,AX13:BC43)</f>
        <v>0</v>
      </c>
      <c r="AQ47" s="186"/>
      <c r="AR47" s="186"/>
      <c r="AS47" s="186"/>
      <c r="AT47" s="186"/>
      <c r="AU47" s="187"/>
      <c r="AV47" s="70"/>
      <c r="BO47" s="178"/>
      <c r="BP47" s="178"/>
      <c r="BQ47" s="178"/>
    </row>
    <row r="48" spans="2:80" x14ac:dyDescent="0.2">
      <c r="AF48" s="55" t="s">
        <v>93</v>
      </c>
      <c r="AG48" s="411">
        <f>SUMIF(AH13:AI43,AF48,AE13:AG43)</f>
        <v>0</v>
      </c>
      <c r="AH48" s="411"/>
      <c r="AI48" s="411"/>
      <c r="AJ48" s="146">
        <f>COUNTIF(AH13:AI43,AF48)</f>
        <v>0</v>
      </c>
      <c r="AK48" s="147"/>
      <c r="AL48" s="147"/>
      <c r="AM48" s="147"/>
      <c r="AN48" s="147"/>
      <c r="AO48" s="148"/>
      <c r="AP48" s="146">
        <f>SUMIF(AH13:AI43,AF48,AX13:BC43)</f>
        <v>0</v>
      </c>
      <c r="AQ48" s="147"/>
      <c r="AR48" s="147"/>
      <c r="AS48" s="147"/>
      <c r="AT48" s="147"/>
      <c r="AU48" s="148"/>
      <c r="AV48" s="4"/>
    </row>
  </sheetData>
  <mergeCells count="751">
    <mergeCell ref="D14:H14"/>
    <mergeCell ref="AX23:BC23"/>
    <mergeCell ref="BD23:BI23"/>
    <mergeCell ref="T23:U23"/>
    <mergeCell ref="V23:W23"/>
    <mergeCell ref="X23:Y23"/>
    <mergeCell ref="Z23:AA23"/>
    <mergeCell ref="AB23:AD23"/>
    <mergeCell ref="AE23:AG23"/>
    <mergeCell ref="D22:H22"/>
    <mergeCell ref="I22:J22"/>
    <mergeCell ref="K22:L22"/>
    <mergeCell ref="M22:N22"/>
    <mergeCell ref="O22:P22"/>
    <mergeCell ref="Q22:S22"/>
    <mergeCell ref="T22:U22"/>
    <mergeCell ref="AH23:AI23"/>
    <mergeCell ref="D23:H23"/>
    <mergeCell ref="I23:J23"/>
    <mergeCell ref="K23:L23"/>
    <mergeCell ref="M23:N23"/>
    <mergeCell ref="BD13:BI13"/>
    <mergeCell ref="AM13:AO13"/>
    <mergeCell ref="AX13:BC13"/>
    <mergeCell ref="AH14:AI14"/>
    <mergeCell ref="AS13:AW13"/>
    <mergeCell ref="AS14:AW14"/>
    <mergeCell ref="AJ13:AL13"/>
    <mergeCell ref="AJ14:AL14"/>
    <mergeCell ref="AB15:AD15"/>
    <mergeCell ref="BD14:BI14"/>
    <mergeCell ref="AM14:AO14"/>
    <mergeCell ref="AX10:BC12"/>
    <mergeCell ref="BD10:BI12"/>
    <mergeCell ref="AM10:AO12"/>
    <mergeCell ref="AB10:AD12"/>
    <mergeCell ref="AA6:AE6"/>
    <mergeCell ref="AE10:AG12"/>
    <mergeCell ref="AF6:AG6"/>
    <mergeCell ref="AS10:AW12"/>
    <mergeCell ref="AJ11:AL12"/>
    <mergeCell ref="AH10:AL10"/>
    <mergeCell ref="B10:B12"/>
    <mergeCell ref="C10:C12"/>
    <mergeCell ref="D10:H12"/>
    <mergeCell ref="M11:P12"/>
    <mergeCell ref="T11:W12"/>
    <mergeCell ref="T10:AA10"/>
    <mergeCell ref="Q11:S12"/>
    <mergeCell ref="I13:J13"/>
    <mergeCell ref="I11:L12"/>
    <mergeCell ref="K13:L13"/>
    <mergeCell ref="D13:H13"/>
    <mergeCell ref="X11:AA12"/>
    <mergeCell ref="I10:S10"/>
    <mergeCell ref="D2:E2"/>
    <mergeCell ref="F2:G2"/>
    <mergeCell ref="H2:I2"/>
    <mergeCell ref="F7:M7"/>
    <mergeCell ref="N7:U7"/>
    <mergeCell ref="AH13:AI13"/>
    <mergeCell ref="X3:AG4"/>
    <mergeCell ref="X5:AG5"/>
    <mergeCell ref="H3:H5"/>
    <mergeCell ref="I3:I5"/>
    <mergeCell ref="O3:O5"/>
    <mergeCell ref="G3:G5"/>
    <mergeCell ref="H6:J6"/>
    <mergeCell ref="K6:M6"/>
    <mergeCell ref="F3:F5"/>
    <mergeCell ref="J3:J5"/>
    <mergeCell ref="K3:K5"/>
    <mergeCell ref="L3:L5"/>
    <mergeCell ref="M3:M5"/>
    <mergeCell ref="F6:G6"/>
    <mergeCell ref="N3:N5"/>
    <mergeCell ref="P3:W5"/>
    <mergeCell ref="Q6:Z6"/>
    <mergeCell ref="N6:P6"/>
    <mergeCell ref="AE13:AG13"/>
    <mergeCell ref="AB13:AD13"/>
    <mergeCell ref="M13:N13"/>
    <mergeCell ref="O13:P13"/>
    <mergeCell ref="Q13:S13"/>
    <mergeCell ref="T13:U13"/>
    <mergeCell ref="Z13:AA13"/>
    <mergeCell ref="V13:W13"/>
    <mergeCell ref="X13:Y13"/>
    <mergeCell ref="AX14:BC14"/>
    <mergeCell ref="BD15:BI15"/>
    <mergeCell ref="O16:P16"/>
    <mergeCell ref="Q16:S16"/>
    <mergeCell ref="I14:J14"/>
    <mergeCell ref="K14:L14"/>
    <mergeCell ref="M14:N14"/>
    <mergeCell ref="AX15:BC15"/>
    <mergeCell ref="X15:Y15"/>
    <mergeCell ref="Z15:AA15"/>
    <mergeCell ref="AE15:AG15"/>
    <mergeCell ref="AH16:AI16"/>
    <mergeCell ref="BD16:BI16"/>
    <mergeCell ref="O14:P14"/>
    <mergeCell ref="Q14:S14"/>
    <mergeCell ref="T14:U14"/>
    <mergeCell ref="V14:W14"/>
    <mergeCell ref="X14:Y14"/>
    <mergeCell ref="Z14:AA14"/>
    <mergeCell ref="AE14:AG14"/>
    <mergeCell ref="AB14:AD14"/>
    <mergeCell ref="AS15:AW15"/>
    <mergeCell ref="AS16:AW16"/>
    <mergeCell ref="D16:H16"/>
    <mergeCell ref="AM16:AO16"/>
    <mergeCell ref="AX16:BC16"/>
    <mergeCell ref="X16:Y16"/>
    <mergeCell ref="Z16:AA16"/>
    <mergeCell ref="AE16:AG16"/>
    <mergeCell ref="I15:J15"/>
    <mergeCell ref="K15:L15"/>
    <mergeCell ref="M15:N15"/>
    <mergeCell ref="O15:P15"/>
    <mergeCell ref="Q15:S15"/>
    <mergeCell ref="T15:U15"/>
    <mergeCell ref="V15:W15"/>
    <mergeCell ref="T16:U16"/>
    <mergeCell ref="V16:W16"/>
    <mergeCell ref="I16:J16"/>
    <mergeCell ref="K16:L16"/>
    <mergeCell ref="M16:N16"/>
    <mergeCell ref="AB16:AD16"/>
    <mergeCell ref="D15:H15"/>
    <mergeCell ref="AM15:AO15"/>
    <mergeCell ref="AH15:AI15"/>
    <mergeCell ref="V17:W17"/>
    <mergeCell ref="X17:Y17"/>
    <mergeCell ref="Z17:AA17"/>
    <mergeCell ref="AE17:AG17"/>
    <mergeCell ref="AB17:AD17"/>
    <mergeCell ref="BD17:BI17"/>
    <mergeCell ref="D17:H17"/>
    <mergeCell ref="I17:J17"/>
    <mergeCell ref="K17:L17"/>
    <mergeCell ref="M17:N17"/>
    <mergeCell ref="O17:P17"/>
    <mergeCell ref="Q17:S17"/>
    <mergeCell ref="T17:U17"/>
    <mergeCell ref="AM17:AO17"/>
    <mergeCell ref="AH17:AI17"/>
    <mergeCell ref="AS17:AW17"/>
    <mergeCell ref="BD18:BI18"/>
    <mergeCell ref="AH18:AI18"/>
    <mergeCell ref="O19:P19"/>
    <mergeCell ref="Q19:S19"/>
    <mergeCell ref="T19:U19"/>
    <mergeCell ref="V19:W19"/>
    <mergeCell ref="BD19:BI19"/>
    <mergeCell ref="D18:H18"/>
    <mergeCell ref="I18:J18"/>
    <mergeCell ref="K18:L18"/>
    <mergeCell ref="M18:N18"/>
    <mergeCell ref="O18:P18"/>
    <mergeCell ref="Q18:S18"/>
    <mergeCell ref="T18:U18"/>
    <mergeCell ref="AB18:AD18"/>
    <mergeCell ref="AM18:AO18"/>
    <mergeCell ref="V18:W18"/>
    <mergeCell ref="X18:Y18"/>
    <mergeCell ref="Z18:AA18"/>
    <mergeCell ref="AE18:AG18"/>
    <mergeCell ref="AS18:AW18"/>
    <mergeCell ref="AS19:AW19"/>
    <mergeCell ref="D19:H19"/>
    <mergeCell ref="I19:J19"/>
    <mergeCell ref="K19:L19"/>
    <mergeCell ref="M19:N19"/>
    <mergeCell ref="AM19:AO19"/>
    <mergeCell ref="AH19:AI19"/>
    <mergeCell ref="AX19:BC19"/>
    <mergeCell ref="X19:Y19"/>
    <mergeCell ref="Z19:AA19"/>
    <mergeCell ref="AE19:AG19"/>
    <mergeCell ref="AB19:AD19"/>
    <mergeCell ref="BJ21:BL21"/>
    <mergeCell ref="BM21:BO21"/>
    <mergeCell ref="D20:H20"/>
    <mergeCell ref="I20:J20"/>
    <mergeCell ref="K20:L20"/>
    <mergeCell ref="M20:N20"/>
    <mergeCell ref="O20:P20"/>
    <mergeCell ref="Q20:S20"/>
    <mergeCell ref="T20:U20"/>
    <mergeCell ref="AB20:AD20"/>
    <mergeCell ref="AM20:AO20"/>
    <mergeCell ref="V20:W20"/>
    <mergeCell ref="X20:Y20"/>
    <mergeCell ref="Z20:AA20"/>
    <mergeCell ref="AE20:AG20"/>
    <mergeCell ref="BD20:BI20"/>
    <mergeCell ref="AH20:AI20"/>
    <mergeCell ref="O21:P21"/>
    <mergeCell ref="Q21:S21"/>
    <mergeCell ref="T21:U21"/>
    <mergeCell ref="V21:W21"/>
    <mergeCell ref="BD21:BI21"/>
    <mergeCell ref="AS20:AW20"/>
    <mergeCell ref="AS21:AW21"/>
    <mergeCell ref="O23:P23"/>
    <mergeCell ref="Q23:S23"/>
    <mergeCell ref="AS22:AW22"/>
    <mergeCell ref="AS23:AW23"/>
    <mergeCell ref="AS24:AW24"/>
    <mergeCell ref="AX22:BC22"/>
    <mergeCell ref="BD22:BI22"/>
    <mergeCell ref="AP22:AR22"/>
    <mergeCell ref="AP23:AR23"/>
    <mergeCell ref="AM22:AO22"/>
    <mergeCell ref="AM24:AO24"/>
    <mergeCell ref="D21:H21"/>
    <mergeCell ref="I21:J21"/>
    <mergeCell ref="K21:L21"/>
    <mergeCell ref="M21:N21"/>
    <mergeCell ref="AM21:AO21"/>
    <mergeCell ref="AH21:AI21"/>
    <mergeCell ref="AX21:BC21"/>
    <mergeCell ref="X21:Y21"/>
    <mergeCell ref="Z21:AA21"/>
    <mergeCell ref="AE21:AG21"/>
    <mergeCell ref="AB21:AD21"/>
    <mergeCell ref="D25:H25"/>
    <mergeCell ref="I25:J25"/>
    <mergeCell ref="K25:L25"/>
    <mergeCell ref="M25:N25"/>
    <mergeCell ref="X25:Y25"/>
    <mergeCell ref="Z25:AA25"/>
    <mergeCell ref="AE25:AG25"/>
    <mergeCell ref="AB25:AD25"/>
    <mergeCell ref="D24:H24"/>
    <mergeCell ref="I24:J24"/>
    <mergeCell ref="K24:L24"/>
    <mergeCell ref="M24:N24"/>
    <mergeCell ref="O24:P24"/>
    <mergeCell ref="Q24:S24"/>
    <mergeCell ref="T24:U24"/>
    <mergeCell ref="O26:P26"/>
    <mergeCell ref="Q26:S26"/>
    <mergeCell ref="T26:U26"/>
    <mergeCell ref="V26:W26"/>
    <mergeCell ref="AB26:AD26"/>
    <mergeCell ref="V28:W28"/>
    <mergeCell ref="BD25:BI25"/>
    <mergeCell ref="AX24:BC24"/>
    <mergeCell ref="O25:P25"/>
    <mergeCell ref="Q25:S25"/>
    <mergeCell ref="T25:U25"/>
    <mergeCell ref="V25:W25"/>
    <mergeCell ref="AH24:AI24"/>
    <mergeCell ref="AP24:AR24"/>
    <mergeCell ref="AM25:AO25"/>
    <mergeCell ref="BD24:BI24"/>
    <mergeCell ref="AS25:AW25"/>
    <mergeCell ref="AS26:AW26"/>
    <mergeCell ref="AS27:AW27"/>
    <mergeCell ref="Q28:S28"/>
    <mergeCell ref="T28:U28"/>
    <mergeCell ref="V22:W22"/>
    <mergeCell ref="X22:Y22"/>
    <mergeCell ref="Z22:AA22"/>
    <mergeCell ref="AB22:AD22"/>
    <mergeCell ref="AE22:AG22"/>
    <mergeCell ref="AH22:AI22"/>
    <mergeCell ref="AH25:AI25"/>
    <mergeCell ref="AB24:AD24"/>
    <mergeCell ref="V24:W24"/>
    <mergeCell ref="X24:Y24"/>
    <mergeCell ref="Z24:AA24"/>
    <mergeCell ref="AE24:AG24"/>
    <mergeCell ref="BD28:BI28"/>
    <mergeCell ref="BD26:BI26"/>
    <mergeCell ref="AS28:AW28"/>
    <mergeCell ref="AH28:AI28"/>
    <mergeCell ref="AB28:AD28"/>
    <mergeCell ref="X28:Y28"/>
    <mergeCell ref="Z28:AA28"/>
    <mergeCell ref="AE28:AG28"/>
    <mergeCell ref="AP27:AR27"/>
    <mergeCell ref="AP28:AR28"/>
    <mergeCell ref="AM28:AO28"/>
    <mergeCell ref="AP25:AR25"/>
    <mergeCell ref="AP26:AR26"/>
    <mergeCell ref="AM26:AO26"/>
    <mergeCell ref="AX26:BC26"/>
    <mergeCell ref="X26:Y26"/>
    <mergeCell ref="Z26:AA26"/>
    <mergeCell ref="AE26:AG26"/>
    <mergeCell ref="AH26:AI26"/>
    <mergeCell ref="AX28:BC28"/>
    <mergeCell ref="AE29:AG29"/>
    <mergeCell ref="AB29:AD29"/>
    <mergeCell ref="BJ27:BL27"/>
    <mergeCell ref="D27:H27"/>
    <mergeCell ref="I27:J27"/>
    <mergeCell ref="AX25:BC25"/>
    <mergeCell ref="O27:P27"/>
    <mergeCell ref="Q27:S27"/>
    <mergeCell ref="T27:U27"/>
    <mergeCell ref="AM27:AO27"/>
    <mergeCell ref="AH27:AI27"/>
    <mergeCell ref="AX27:BC27"/>
    <mergeCell ref="V27:W27"/>
    <mergeCell ref="X27:Y27"/>
    <mergeCell ref="Z27:AA27"/>
    <mergeCell ref="AE27:AG27"/>
    <mergeCell ref="AB27:AD27"/>
    <mergeCell ref="BD27:BI27"/>
    <mergeCell ref="D26:H26"/>
    <mergeCell ref="I26:J26"/>
    <mergeCell ref="K26:L26"/>
    <mergeCell ref="M26:N26"/>
    <mergeCell ref="K27:L27"/>
    <mergeCell ref="M27:N27"/>
    <mergeCell ref="D28:H28"/>
    <mergeCell ref="I28:J28"/>
    <mergeCell ref="K28:L28"/>
    <mergeCell ref="M28:N28"/>
    <mergeCell ref="D30:H30"/>
    <mergeCell ref="I30:J30"/>
    <mergeCell ref="K30:L30"/>
    <mergeCell ref="M30:N30"/>
    <mergeCell ref="O30:P30"/>
    <mergeCell ref="O29:P29"/>
    <mergeCell ref="D29:H29"/>
    <mergeCell ref="I29:J29"/>
    <mergeCell ref="K29:L29"/>
    <mergeCell ref="M29:N29"/>
    <mergeCell ref="O28:P28"/>
    <mergeCell ref="BD31:BI31"/>
    <mergeCell ref="AS29:AW29"/>
    <mergeCell ref="AS30:AW30"/>
    <mergeCell ref="AS31:AW31"/>
    <mergeCell ref="AM29:AO29"/>
    <mergeCell ref="BD29:BI29"/>
    <mergeCell ref="AP29:AR29"/>
    <mergeCell ref="AP30:AR30"/>
    <mergeCell ref="Q30:S30"/>
    <mergeCell ref="T30:U30"/>
    <mergeCell ref="AB30:AD30"/>
    <mergeCell ref="AM30:AO30"/>
    <mergeCell ref="V30:W30"/>
    <mergeCell ref="X30:Y30"/>
    <mergeCell ref="Z30:AA30"/>
    <mergeCell ref="AE30:AG30"/>
    <mergeCell ref="BD30:BI30"/>
    <mergeCell ref="AH30:AI30"/>
    <mergeCell ref="Q29:S29"/>
    <mergeCell ref="T29:U29"/>
    <mergeCell ref="V29:W29"/>
    <mergeCell ref="AH29:AI29"/>
    <mergeCell ref="X29:Y29"/>
    <mergeCell ref="Z29:AA29"/>
    <mergeCell ref="D31:H31"/>
    <mergeCell ref="I31:J31"/>
    <mergeCell ref="K31:L31"/>
    <mergeCell ref="M31:N31"/>
    <mergeCell ref="AM31:AO31"/>
    <mergeCell ref="AH31:AI31"/>
    <mergeCell ref="AX31:BC31"/>
    <mergeCell ref="X31:Y31"/>
    <mergeCell ref="Z31:AA31"/>
    <mergeCell ref="AE31:AG31"/>
    <mergeCell ref="AB31:AD31"/>
    <mergeCell ref="AP31:AR31"/>
    <mergeCell ref="O31:P31"/>
    <mergeCell ref="Q31:S31"/>
    <mergeCell ref="T31:U31"/>
    <mergeCell ref="V31:W31"/>
    <mergeCell ref="BJ32:BL32"/>
    <mergeCell ref="BJ33:BL33"/>
    <mergeCell ref="BM32:BO32"/>
    <mergeCell ref="BM33:BO33"/>
    <mergeCell ref="D32:H32"/>
    <mergeCell ref="I32:J32"/>
    <mergeCell ref="K32:L32"/>
    <mergeCell ref="M32:N32"/>
    <mergeCell ref="O32:P32"/>
    <mergeCell ref="Q32:S32"/>
    <mergeCell ref="T32:U32"/>
    <mergeCell ref="AB32:AD32"/>
    <mergeCell ref="AM32:AO32"/>
    <mergeCell ref="V32:W32"/>
    <mergeCell ref="X32:Y32"/>
    <mergeCell ref="Z32:AA32"/>
    <mergeCell ref="AE32:AG32"/>
    <mergeCell ref="BD32:BI32"/>
    <mergeCell ref="AH32:AI32"/>
    <mergeCell ref="O33:P33"/>
    <mergeCell ref="Q33:S33"/>
    <mergeCell ref="T33:U33"/>
    <mergeCell ref="V33:W33"/>
    <mergeCell ref="BD33:BI33"/>
    <mergeCell ref="AS32:AW32"/>
    <mergeCell ref="AS33:AW33"/>
    <mergeCell ref="AP32:AR32"/>
    <mergeCell ref="D33:H33"/>
    <mergeCell ref="I33:J33"/>
    <mergeCell ref="K33:L33"/>
    <mergeCell ref="M33:N33"/>
    <mergeCell ref="AM33:AO33"/>
    <mergeCell ref="AH33:AI33"/>
    <mergeCell ref="AX33:BC33"/>
    <mergeCell ref="X33:Y33"/>
    <mergeCell ref="Z33:AA33"/>
    <mergeCell ref="AE33:AG33"/>
    <mergeCell ref="AB33:AD33"/>
    <mergeCell ref="AP33:AR33"/>
    <mergeCell ref="AJ33:AL33"/>
    <mergeCell ref="BJ34:BL34"/>
    <mergeCell ref="BJ35:BL35"/>
    <mergeCell ref="AP34:AR34"/>
    <mergeCell ref="AJ34:AL34"/>
    <mergeCell ref="BM34:BO34"/>
    <mergeCell ref="BM35:BO35"/>
    <mergeCell ref="D34:H34"/>
    <mergeCell ref="I34:J34"/>
    <mergeCell ref="K34:L34"/>
    <mergeCell ref="M34:N34"/>
    <mergeCell ref="O34:P34"/>
    <mergeCell ref="Q34:S34"/>
    <mergeCell ref="T34:U34"/>
    <mergeCell ref="AB34:AD34"/>
    <mergeCell ref="AM34:AO34"/>
    <mergeCell ref="V34:W34"/>
    <mergeCell ref="X34:Y34"/>
    <mergeCell ref="Z34:AA34"/>
    <mergeCell ref="AE34:AG34"/>
    <mergeCell ref="BD34:BI34"/>
    <mergeCell ref="AH34:AI34"/>
    <mergeCell ref="O35:P35"/>
    <mergeCell ref="Q35:S35"/>
    <mergeCell ref="T35:U35"/>
    <mergeCell ref="V35:W35"/>
    <mergeCell ref="BD35:BI35"/>
    <mergeCell ref="AS34:AW34"/>
    <mergeCell ref="AS35:AW35"/>
    <mergeCell ref="O37:P37"/>
    <mergeCell ref="Q37:S37"/>
    <mergeCell ref="T37:U37"/>
    <mergeCell ref="V37:W37"/>
    <mergeCell ref="BD37:BI37"/>
    <mergeCell ref="D35:H35"/>
    <mergeCell ref="I35:J35"/>
    <mergeCell ref="K35:L35"/>
    <mergeCell ref="M35:N35"/>
    <mergeCell ref="AM35:AO35"/>
    <mergeCell ref="AH35:AI35"/>
    <mergeCell ref="AX35:BC35"/>
    <mergeCell ref="X35:Y35"/>
    <mergeCell ref="Z35:AA35"/>
    <mergeCell ref="AE35:AG35"/>
    <mergeCell ref="AB35:AD35"/>
    <mergeCell ref="AP35:AR35"/>
    <mergeCell ref="AJ35:AL35"/>
    <mergeCell ref="D37:H37"/>
    <mergeCell ref="I37:J37"/>
    <mergeCell ref="K37:L37"/>
    <mergeCell ref="M37:N37"/>
    <mergeCell ref="AM37:AO37"/>
    <mergeCell ref="AH37:AI37"/>
    <mergeCell ref="BJ36:BL36"/>
    <mergeCell ref="BJ37:BL37"/>
    <mergeCell ref="BM36:BO36"/>
    <mergeCell ref="BM37:BO37"/>
    <mergeCell ref="D36:H36"/>
    <mergeCell ref="I36:J36"/>
    <mergeCell ref="K36:L36"/>
    <mergeCell ref="M36:N36"/>
    <mergeCell ref="O36:P36"/>
    <mergeCell ref="Q36:S36"/>
    <mergeCell ref="T36:U36"/>
    <mergeCell ref="AB36:AD36"/>
    <mergeCell ref="AM36:AO36"/>
    <mergeCell ref="V36:W36"/>
    <mergeCell ref="X36:Y36"/>
    <mergeCell ref="Z36:AA36"/>
    <mergeCell ref="AE36:AG36"/>
    <mergeCell ref="BD36:BI36"/>
    <mergeCell ref="X37:Y37"/>
    <mergeCell ref="Z37:AA37"/>
    <mergeCell ref="AE37:AG37"/>
    <mergeCell ref="AB37:AD37"/>
    <mergeCell ref="AP37:AR37"/>
    <mergeCell ref="AJ37:AL37"/>
    <mergeCell ref="BJ38:BL38"/>
    <mergeCell ref="BJ39:BL39"/>
    <mergeCell ref="AP38:AR38"/>
    <mergeCell ref="AJ38:AL38"/>
    <mergeCell ref="AS37:AW37"/>
    <mergeCell ref="BM38:BO38"/>
    <mergeCell ref="BM39:BO39"/>
    <mergeCell ref="D38:H38"/>
    <mergeCell ref="I38:J38"/>
    <mergeCell ref="K38:L38"/>
    <mergeCell ref="M38:N38"/>
    <mergeCell ref="O38:P38"/>
    <mergeCell ref="Q38:S38"/>
    <mergeCell ref="T38:U38"/>
    <mergeCell ref="AB38:AD38"/>
    <mergeCell ref="AM38:AO38"/>
    <mergeCell ref="V38:W38"/>
    <mergeCell ref="X38:Y38"/>
    <mergeCell ref="Z38:AA38"/>
    <mergeCell ref="AE38:AG38"/>
    <mergeCell ref="BD38:BI38"/>
    <mergeCell ref="AH38:AI38"/>
    <mergeCell ref="O39:P39"/>
    <mergeCell ref="Q39:S39"/>
    <mergeCell ref="T39:U39"/>
    <mergeCell ref="V39:W39"/>
    <mergeCell ref="BD39:BI39"/>
    <mergeCell ref="AS38:AW38"/>
    <mergeCell ref="AS39:AW39"/>
    <mergeCell ref="D39:H39"/>
    <mergeCell ref="I39:J39"/>
    <mergeCell ref="K39:L39"/>
    <mergeCell ref="M39:N39"/>
    <mergeCell ref="AM39:AO39"/>
    <mergeCell ref="AH39:AI39"/>
    <mergeCell ref="AX39:BC39"/>
    <mergeCell ref="X39:Y39"/>
    <mergeCell ref="Z39:AA39"/>
    <mergeCell ref="AE39:AG39"/>
    <mergeCell ref="AB39:AD39"/>
    <mergeCell ref="AP39:AR39"/>
    <mergeCell ref="AJ39:AL39"/>
    <mergeCell ref="D41:H41"/>
    <mergeCell ref="I41:J41"/>
    <mergeCell ref="K41:L41"/>
    <mergeCell ref="M41:N41"/>
    <mergeCell ref="AX40:BC40"/>
    <mergeCell ref="BD40:BI40"/>
    <mergeCell ref="V40:W40"/>
    <mergeCell ref="X40:Y40"/>
    <mergeCell ref="Z40:AA40"/>
    <mergeCell ref="AE41:AG41"/>
    <mergeCell ref="O41:P41"/>
    <mergeCell ref="Q41:S41"/>
    <mergeCell ref="T41:U41"/>
    <mergeCell ref="D40:H40"/>
    <mergeCell ref="I40:J40"/>
    <mergeCell ref="K40:L40"/>
    <mergeCell ref="M40:N40"/>
    <mergeCell ref="O40:P40"/>
    <mergeCell ref="Q40:S40"/>
    <mergeCell ref="T40:U40"/>
    <mergeCell ref="X41:Y41"/>
    <mergeCell ref="Z41:AA41"/>
    <mergeCell ref="AH40:AI40"/>
    <mergeCell ref="AB40:AD40"/>
    <mergeCell ref="Q42:S42"/>
    <mergeCell ref="O42:P42"/>
    <mergeCell ref="T42:U42"/>
    <mergeCell ref="BD41:BI41"/>
    <mergeCell ref="AX41:BC41"/>
    <mergeCell ref="AM41:AO41"/>
    <mergeCell ref="AH41:AI41"/>
    <mergeCell ref="V42:W42"/>
    <mergeCell ref="X42:Y42"/>
    <mergeCell ref="Z42:AA42"/>
    <mergeCell ref="AE42:AG42"/>
    <mergeCell ref="AB41:AD41"/>
    <mergeCell ref="V41:W41"/>
    <mergeCell ref="BD42:BI42"/>
    <mergeCell ref="AM42:AO42"/>
    <mergeCell ref="AX42:BC42"/>
    <mergeCell ref="AS41:AW41"/>
    <mergeCell ref="AS42:AW42"/>
    <mergeCell ref="AP41:AR41"/>
    <mergeCell ref="BO47:BQ47"/>
    <mergeCell ref="AH11:AI12"/>
    <mergeCell ref="F8:H8"/>
    <mergeCell ref="I8:M8"/>
    <mergeCell ref="N8:P8"/>
    <mergeCell ref="Q8:U8"/>
    <mergeCell ref="AB44:AD44"/>
    <mergeCell ref="AM44:AO44"/>
    <mergeCell ref="AX44:BC44"/>
    <mergeCell ref="X44:Y44"/>
    <mergeCell ref="Z44:AA44"/>
    <mergeCell ref="AH44:AI44"/>
    <mergeCell ref="BD43:BI43"/>
    <mergeCell ref="I44:J44"/>
    <mergeCell ref="K44:L44"/>
    <mergeCell ref="M44:N44"/>
    <mergeCell ref="AM43:AO43"/>
    <mergeCell ref="AH43:AI43"/>
    <mergeCell ref="AX43:BC43"/>
    <mergeCell ref="V43:W43"/>
    <mergeCell ref="AE44:AG44"/>
    <mergeCell ref="O44:P44"/>
    <mergeCell ref="Q44:S44"/>
    <mergeCell ref="T44:U44"/>
    <mergeCell ref="AP47:AU47"/>
    <mergeCell ref="AP48:AU48"/>
    <mergeCell ref="AG47:AI47"/>
    <mergeCell ref="AG48:AI48"/>
    <mergeCell ref="AJ46:AO46"/>
    <mergeCell ref="AJ47:AO47"/>
    <mergeCell ref="AJ48:AO48"/>
    <mergeCell ref="AX38:BC38"/>
    <mergeCell ref="AX36:BC36"/>
    <mergeCell ref="AS43:AW43"/>
    <mergeCell ref="AS44:AW44"/>
    <mergeCell ref="AE43:AG43"/>
    <mergeCell ref="AH42:AI42"/>
    <mergeCell ref="AM40:AO40"/>
    <mergeCell ref="AE40:AG40"/>
    <mergeCell ref="AS40:AW40"/>
    <mergeCell ref="AP40:AR40"/>
    <mergeCell ref="AX37:BC37"/>
    <mergeCell ref="AS36:AW36"/>
    <mergeCell ref="AP36:AR36"/>
    <mergeCell ref="AJ36:AL36"/>
    <mergeCell ref="AH36:AI36"/>
    <mergeCell ref="L2:BO2"/>
    <mergeCell ref="AP10:AR12"/>
    <mergeCell ref="AP44:AR44"/>
    <mergeCell ref="AP43:AR43"/>
    <mergeCell ref="AP42:AR42"/>
    <mergeCell ref="AP13:AR13"/>
    <mergeCell ref="AP14:AR14"/>
    <mergeCell ref="AP15:AR15"/>
    <mergeCell ref="AP16:AR16"/>
    <mergeCell ref="AP17:AR17"/>
    <mergeCell ref="AP18:AR18"/>
    <mergeCell ref="AP19:AR19"/>
    <mergeCell ref="AP20:AR20"/>
    <mergeCell ref="AP21:AR21"/>
    <mergeCell ref="AX34:BC34"/>
    <mergeCell ref="AX32:BC32"/>
    <mergeCell ref="AX29:BC29"/>
    <mergeCell ref="AM23:AO23"/>
    <mergeCell ref="AX20:BC20"/>
    <mergeCell ref="AX18:BC18"/>
    <mergeCell ref="AX17:BC17"/>
    <mergeCell ref="AX30:BC30"/>
    <mergeCell ref="V44:W44"/>
    <mergeCell ref="BD44:BI44"/>
    <mergeCell ref="AP3:BO3"/>
    <mergeCell ref="AP6:BO6"/>
    <mergeCell ref="B44:H44"/>
    <mergeCell ref="AH3:AO6"/>
    <mergeCell ref="B3:E5"/>
    <mergeCell ref="B6:E6"/>
    <mergeCell ref="B7:E8"/>
    <mergeCell ref="D43:H43"/>
    <mergeCell ref="I43:J43"/>
    <mergeCell ref="K43:L43"/>
    <mergeCell ref="M43:N43"/>
    <mergeCell ref="O43:P43"/>
    <mergeCell ref="Q43:S43"/>
    <mergeCell ref="T43:U43"/>
    <mergeCell ref="AB42:AD42"/>
    <mergeCell ref="X43:Y43"/>
    <mergeCell ref="Z43:AA43"/>
    <mergeCell ref="AB43:AD43"/>
    <mergeCell ref="D42:H42"/>
    <mergeCell ref="I42:J42"/>
    <mergeCell ref="K42:L42"/>
    <mergeCell ref="M42:N42"/>
    <mergeCell ref="AJ22:AL22"/>
    <mergeCell ref="AJ23:AL23"/>
    <mergeCell ref="BH4:BI5"/>
    <mergeCell ref="BJ4:BK5"/>
    <mergeCell ref="BL4:BM5"/>
    <mergeCell ref="AJ40:AL40"/>
    <mergeCell ref="AJ41:AL41"/>
    <mergeCell ref="AJ42:AL42"/>
    <mergeCell ref="AJ43:AL43"/>
    <mergeCell ref="AJ44:AL44"/>
    <mergeCell ref="AJ24:AL24"/>
    <mergeCell ref="AJ25:AL25"/>
    <mergeCell ref="AJ26:AL26"/>
    <mergeCell ref="AJ27:AL27"/>
    <mergeCell ref="AJ28:AL28"/>
    <mergeCell ref="AJ29:AL29"/>
    <mergeCell ref="AJ30:AL30"/>
    <mergeCell ref="AJ31:AL31"/>
    <mergeCell ref="AJ32:AL32"/>
    <mergeCell ref="AJ15:AL15"/>
    <mergeCell ref="AJ16:AL16"/>
    <mergeCell ref="AJ17:AL17"/>
    <mergeCell ref="AJ18:AL18"/>
    <mergeCell ref="AJ19:AL19"/>
    <mergeCell ref="AJ20:AL20"/>
    <mergeCell ref="AJ21:AL21"/>
    <mergeCell ref="AP4:AQ5"/>
    <mergeCell ref="AR4:AS5"/>
    <mergeCell ref="AT4:AU5"/>
    <mergeCell ref="AV4:AW5"/>
    <mergeCell ref="AX4:AY5"/>
    <mergeCell ref="AZ4:BA5"/>
    <mergeCell ref="BB4:BC5"/>
    <mergeCell ref="BD4:BE5"/>
    <mergeCell ref="BF4:BG5"/>
    <mergeCell ref="BN4:BO5"/>
    <mergeCell ref="BJ10:BL12"/>
    <mergeCell ref="BM10:BO12"/>
    <mergeCell ref="BJ13:BL13"/>
    <mergeCell ref="BM13:BO13"/>
    <mergeCell ref="BJ14:BL14"/>
    <mergeCell ref="BM14:BO14"/>
    <mergeCell ref="BJ15:BL15"/>
    <mergeCell ref="BM15:BO15"/>
    <mergeCell ref="BJ16:BL16"/>
    <mergeCell ref="BJ17:BL17"/>
    <mergeCell ref="BJ18:BL18"/>
    <mergeCell ref="BJ19:BL19"/>
    <mergeCell ref="BJ20:BL20"/>
    <mergeCell ref="BM16:BO16"/>
    <mergeCell ref="BM17:BO17"/>
    <mergeCell ref="BM18:BO18"/>
    <mergeCell ref="BM19:BO19"/>
    <mergeCell ref="BM20:BO20"/>
    <mergeCell ref="BJ22:BL22"/>
    <mergeCell ref="BJ23:BL23"/>
    <mergeCell ref="BJ24:BL24"/>
    <mergeCell ref="BJ25:BL25"/>
    <mergeCell ref="BJ26:BL26"/>
    <mergeCell ref="BM22:BO22"/>
    <mergeCell ref="BM23:BO23"/>
    <mergeCell ref="BM24:BO24"/>
    <mergeCell ref="BM25:BO25"/>
    <mergeCell ref="BM26:BO26"/>
    <mergeCell ref="BJ28:BL28"/>
    <mergeCell ref="BJ29:BL29"/>
    <mergeCell ref="BJ30:BL30"/>
    <mergeCell ref="BJ31:BL31"/>
    <mergeCell ref="BM27:BO27"/>
    <mergeCell ref="BM28:BO28"/>
    <mergeCell ref="BM29:BO29"/>
    <mergeCell ref="BM30:BO30"/>
    <mergeCell ref="BM31:BO31"/>
    <mergeCell ref="BJ40:BL40"/>
    <mergeCell ref="BJ41:BL41"/>
    <mergeCell ref="BJ42:BL42"/>
    <mergeCell ref="BJ43:BL43"/>
    <mergeCell ref="BJ44:BL44"/>
    <mergeCell ref="BM44:BO44"/>
    <mergeCell ref="BM40:BO40"/>
    <mergeCell ref="BM41:BO41"/>
    <mergeCell ref="BM42:BO42"/>
    <mergeCell ref="BM43:BO43"/>
  </mergeCells>
  <phoneticPr fontId="2"/>
  <conditionalFormatting sqref="X13:Y43">
    <cfRule type="expression" dxfId="1" priority="1">
      <formula>AND(T13&lt;8,X13&lt;9,Z13&gt;0)</formula>
    </cfRule>
  </conditionalFormatting>
  <conditionalFormatting sqref="Z13:AA43">
    <cfRule type="expression" dxfId="0" priority="2">
      <formula>AND(T13&lt;8,X13&lt;9,Z13&gt;0)</formula>
    </cfRule>
  </conditionalFormatting>
  <dataValidations count="1">
    <dataValidation type="list" allowBlank="1" showInputMessage="1" showErrorMessage="1" sqref="AB13:AD43" xr:uid="{00000000-0002-0000-0300-000000000000}">
      <formula1>$BW$13:$BW$18</formula1>
    </dataValidation>
  </dataValidations>
  <pageMargins left="0.39370078740157483" right="0.27559055118110237" top="0.39370078740157483" bottom="0.39370078740157483" header="0.31496062992125984" footer="0.11811023622047245"/>
  <pageSetup paperSize="9" scale="80" orientation="portrait" blackAndWhite="1" cellComments="asDisplayed" horizontalDpi="4294967293"/>
  <headerFooter alignWithMargins="0"/>
  <ignoredErrors>
    <ignoredError sqref="AH13:AH30 AH31:AI37 AH38:AI4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5" sqref="D5:D11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障がい児支援請求書</vt:lpstr>
      <vt:lpstr>障がい児支援 （記入例）</vt:lpstr>
      <vt:lpstr>障がい児支援（手書用）</vt:lpstr>
      <vt:lpstr>障がい児支援（入力用）</vt:lpstr>
      <vt:lpstr>Sheet1</vt:lpstr>
      <vt:lpstr>'障がい児支援 （記入例）'!Print_Area</vt:lpstr>
      <vt:lpstr>'障がい児支援（手書用）'!Print_Area</vt:lpstr>
      <vt:lpstr>'障がい児支援（入力用）'!Print_Area</vt:lpstr>
      <vt:lpstr>障がい児支援請求書!Print_Area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障がい福祉課 共用</cp:lastModifiedBy>
  <cp:lastPrinted>2022-04-01T02:33:36Z</cp:lastPrinted>
  <dcterms:created xsi:type="dcterms:W3CDTF">2011-04-04T09:07:40Z</dcterms:created>
  <dcterms:modified xsi:type="dcterms:W3CDTF">2025-04-04T00:44:30Z</dcterms:modified>
</cp:coreProperties>
</file>