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\\nawate-fs03\障がい福祉課\08 （地域生活）\日中一時・移動支援\契約関係\契約後に使うもの\事業所に送るもの\"/>
    </mc:Choice>
  </mc:AlternateContent>
  <xr:revisionPtr revIDLastSave="0" documentId="13_ncr:1_{266672BD-87A8-458E-B1AE-43B7B5F77A3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移動支援請求書" sheetId="10" r:id="rId1"/>
    <sheet name="移動支援 （記入例）" sheetId="6" r:id="rId2"/>
    <sheet name="移動支援（手書用）" sheetId="8" r:id="rId3"/>
    <sheet name="移動支援 （入力用）" sheetId="9" r:id="rId4"/>
    <sheet name="利用時間超過理由書" sheetId="12" r:id="rId5"/>
    <sheet name="Sheet1" sheetId="11" r:id="rId6"/>
  </sheets>
  <definedNames>
    <definedName name="_xlnm._FilterDatabase" localSheetId="1" hidden="1">'移動支援 （記入例）'!$B$3:$AZ$46</definedName>
    <definedName name="_xlnm._FilterDatabase" localSheetId="3" hidden="1">'移動支援 （入力用）'!$B$2:$BD$46</definedName>
    <definedName name="_xlnm.Print_Area" localSheetId="1">'移動支援 （記入例）'!$B$1:$AZ$45</definedName>
    <definedName name="_xlnm.Print_Area" localSheetId="3">'移動支援 （入力用）'!$B$1:$AZ$45</definedName>
    <definedName name="_xlnm.Print_Area" localSheetId="2">'移動支援（手書用）'!$B$1:$AZ$45</definedName>
    <definedName name="_xlnm.Print_Area" localSheetId="0">移動支援請求書!$B$1:$AA$34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4" i="9" l="1"/>
  <c r="AJ14" i="9"/>
  <c r="AH14" i="9"/>
  <c r="AQ46" i="6"/>
  <c r="AE22" i="6"/>
  <c r="Q22" i="6"/>
  <c r="Q23" i="6"/>
  <c r="BH24" i="9"/>
  <c r="BH23" i="9"/>
  <c r="BH22" i="9"/>
  <c r="BH21" i="9"/>
  <c r="BH20" i="9"/>
  <c r="BH19" i="9"/>
  <c r="BH18" i="9"/>
  <c r="BH17" i="9"/>
  <c r="BH16" i="9"/>
  <c r="BH15" i="9"/>
  <c r="BH14" i="9"/>
  <c r="BD25" i="6"/>
  <c r="BD24" i="6"/>
  <c r="BD23" i="6"/>
  <c r="BD22" i="6"/>
  <c r="BD21" i="6"/>
  <c r="BD20" i="6"/>
  <c r="BD19" i="6"/>
  <c r="BD18" i="6"/>
  <c r="BD17" i="6"/>
  <c r="BD16" i="6"/>
  <c r="BD15" i="6"/>
  <c r="AJ15" i="6"/>
  <c r="AG10" i="6"/>
  <c r="AH15" i="9"/>
  <c r="Q14" i="9"/>
  <c r="Q15" i="9"/>
  <c r="Q18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19" i="9"/>
  <c r="Q20" i="9"/>
  <c r="Q21" i="9"/>
  <c r="Q16" i="9"/>
  <c r="Q17" i="9"/>
  <c r="BC44" i="9" l="1"/>
  <c r="BB44" i="9"/>
  <c r="AH44" i="9"/>
  <c r="AQ44" i="9" s="1"/>
  <c r="AE44" i="9"/>
  <c r="BC43" i="9"/>
  <c r="BB43" i="9"/>
  <c r="AH43" i="9"/>
  <c r="AJ43" i="9" s="1"/>
  <c r="AE43" i="9"/>
  <c r="BC42" i="9"/>
  <c r="BB42" i="9"/>
  <c r="AH42" i="9"/>
  <c r="AQ42" i="9" s="1"/>
  <c r="AE42" i="9"/>
  <c r="BC41" i="9"/>
  <c r="BB41" i="9"/>
  <c r="AH41" i="9"/>
  <c r="AJ41" i="9" s="1"/>
  <c r="AE41" i="9"/>
  <c r="BC40" i="9"/>
  <c r="BB40" i="9"/>
  <c r="BD40" i="9" s="1"/>
  <c r="AH40" i="9"/>
  <c r="AQ40" i="9" s="1"/>
  <c r="AE40" i="9"/>
  <c r="BC39" i="9"/>
  <c r="BB39" i="9"/>
  <c r="AH39" i="9"/>
  <c r="AJ39" i="9" s="1"/>
  <c r="AE39" i="9"/>
  <c r="BC38" i="9"/>
  <c r="BB38" i="9"/>
  <c r="BD38" i="9" s="1"/>
  <c r="AH38" i="9"/>
  <c r="AQ38" i="9" s="1"/>
  <c r="AE38" i="9"/>
  <c r="BC37" i="9"/>
  <c r="BB37" i="9"/>
  <c r="BD37" i="9" s="1"/>
  <c r="AH37" i="9"/>
  <c r="AJ37" i="9" s="1"/>
  <c r="AE37" i="9"/>
  <c r="BC36" i="9"/>
  <c r="BB36" i="9"/>
  <c r="BD36" i="9" s="1"/>
  <c r="AH36" i="9"/>
  <c r="AQ36" i="9" s="1"/>
  <c r="AE36" i="9"/>
  <c r="BC35" i="9"/>
  <c r="BB35" i="9"/>
  <c r="AH35" i="9"/>
  <c r="AJ35" i="9" s="1"/>
  <c r="AE35" i="9"/>
  <c r="BC34" i="9"/>
  <c r="BB34" i="9"/>
  <c r="AH34" i="9"/>
  <c r="AQ34" i="9" s="1"/>
  <c r="AE34" i="9"/>
  <c r="BC33" i="9"/>
  <c r="BB33" i="9"/>
  <c r="BD33" i="9" s="1"/>
  <c r="AH33" i="9"/>
  <c r="AJ33" i="9" s="1"/>
  <c r="AE33" i="9"/>
  <c r="BC32" i="9"/>
  <c r="BB32" i="9"/>
  <c r="AH32" i="9"/>
  <c r="AQ32" i="9" s="1"/>
  <c r="AE32" i="9"/>
  <c r="BC31" i="9"/>
  <c r="BB31" i="9"/>
  <c r="AH31" i="9"/>
  <c r="AJ31" i="9" s="1"/>
  <c r="AE31" i="9"/>
  <c r="BC30" i="9"/>
  <c r="BB30" i="9"/>
  <c r="AH30" i="9"/>
  <c r="BC29" i="9"/>
  <c r="BB29" i="9"/>
  <c r="AH29" i="9"/>
  <c r="BC28" i="9"/>
  <c r="BB28" i="9"/>
  <c r="AH28" i="9"/>
  <c r="AE28" i="9" s="1"/>
  <c r="BC27" i="9"/>
  <c r="BB27" i="9"/>
  <c r="AH27" i="9"/>
  <c r="AJ27" i="9" s="1"/>
  <c r="BC26" i="9"/>
  <c r="BB26" i="9"/>
  <c r="AH26" i="9"/>
  <c r="AE26" i="9" s="1"/>
  <c r="BC25" i="9"/>
  <c r="BB25" i="9"/>
  <c r="AH25" i="9"/>
  <c r="AJ25" i="9" s="1"/>
  <c r="BC24" i="9"/>
  <c r="BB24" i="9"/>
  <c r="AH24" i="9"/>
  <c r="BC23" i="9"/>
  <c r="BB23" i="9"/>
  <c r="AH23" i="9"/>
  <c r="AJ23" i="9" s="1"/>
  <c r="BC22" i="9"/>
  <c r="BB22" i="9"/>
  <c r="AH22" i="9"/>
  <c r="BC21" i="9"/>
  <c r="BB21" i="9"/>
  <c r="AH21" i="9"/>
  <c r="AJ21" i="9" s="1"/>
  <c r="BC20" i="9"/>
  <c r="BB20" i="9"/>
  <c r="AH20" i="9"/>
  <c r="BC19" i="9"/>
  <c r="BB19" i="9"/>
  <c r="AH19" i="9"/>
  <c r="AJ19" i="9" s="1"/>
  <c r="BC18" i="9"/>
  <c r="BB18" i="9"/>
  <c r="AH18" i="9"/>
  <c r="BC17" i="9"/>
  <c r="BB17" i="9"/>
  <c r="AH17" i="9"/>
  <c r="AJ17" i="9" s="1"/>
  <c r="BC16" i="9"/>
  <c r="BB16" i="9"/>
  <c r="AH16" i="9"/>
  <c r="BC15" i="9"/>
  <c r="BB15" i="9"/>
  <c r="AJ15" i="9"/>
  <c r="BC14" i="9"/>
  <c r="BB14" i="9"/>
  <c r="BD34" i="9" l="1"/>
  <c r="BD39" i="9"/>
  <c r="BD41" i="9"/>
  <c r="BD42" i="9"/>
  <c r="BD44" i="9"/>
  <c r="AE30" i="9"/>
  <c r="AN37" i="9"/>
  <c r="BD28" i="9"/>
  <c r="BD32" i="9"/>
  <c r="BD31" i="9"/>
  <c r="AE25" i="9"/>
  <c r="AN25" i="9" s="1"/>
  <c r="BD30" i="9"/>
  <c r="AJ29" i="9"/>
  <c r="AE29" i="9"/>
  <c r="BD29" i="9"/>
  <c r="AE27" i="9"/>
  <c r="AN27" i="9" s="1"/>
  <c r="BD26" i="9"/>
  <c r="AE23" i="9"/>
  <c r="AN23" i="9" s="1"/>
  <c r="BD18" i="9"/>
  <c r="BD23" i="9"/>
  <c r="BD24" i="9"/>
  <c r="BD25" i="9"/>
  <c r="AE24" i="9"/>
  <c r="AE22" i="9"/>
  <c r="BD20" i="9"/>
  <c r="BD16" i="9"/>
  <c r="BD21" i="9"/>
  <c r="BD22" i="9"/>
  <c r="AE21" i="9"/>
  <c r="AN21" i="9" s="1"/>
  <c r="AE20" i="9"/>
  <c r="AE19" i="9"/>
  <c r="AN19" i="9" s="1"/>
  <c r="AE18" i="9"/>
  <c r="AE17" i="9"/>
  <c r="AN17" i="9" s="1"/>
  <c r="AE15" i="9"/>
  <c r="AN15" i="9" s="1"/>
  <c r="BD14" i="9"/>
  <c r="BD19" i="9"/>
  <c r="BD27" i="9"/>
  <c r="AQ31" i="9"/>
  <c r="BD35" i="9"/>
  <c r="AQ39" i="9"/>
  <c r="BD43" i="9"/>
  <c r="AN33" i="9"/>
  <c r="AQ37" i="9"/>
  <c r="AN41" i="9"/>
  <c r="AQ35" i="9"/>
  <c r="AQ43" i="9"/>
  <c r="AN31" i="9"/>
  <c r="AQ33" i="9"/>
  <c r="AN39" i="9"/>
  <c r="AQ41" i="9"/>
  <c r="AN35" i="9"/>
  <c r="AN43" i="9"/>
  <c r="BD15" i="9"/>
  <c r="BD17" i="9"/>
  <c r="AT32" i="9"/>
  <c r="AT38" i="9"/>
  <c r="AT40" i="9"/>
  <c r="AJ18" i="9"/>
  <c r="AJ22" i="9"/>
  <c r="AJ24" i="9"/>
  <c r="AJ26" i="9"/>
  <c r="AJ28" i="9"/>
  <c r="AN28" i="9" s="1"/>
  <c r="AJ30" i="9"/>
  <c r="AN30" i="9" s="1"/>
  <c r="AJ42" i="9"/>
  <c r="AN26" i="9"/>
  <c r="AT31" i="9"/>
  <c r="AN32" i="9"/>
  <c r="AT33" i="9"/>
  <c r="AN34" i="9"/>
  <c r="AT35" i="9"/>
  <c r="AN36" i="9"/>
  <c r="AT37" i="9"/>
  <c r="AN38" i="9"/>
  <c r="AT39" i="9"/>
  <c r="AN40" i="9"/>
  <c r="AT41" i="9"/>
  <c r="AN42" i="9"/>
  <c r="AT43" i="9"/>
  <c r="AN44" i="9"/>
  <c r="AT34" i="9"/>
  <c r="AT36" i="9"/>
  <c r="AT42" i="9"/>
  <c r="AT44" i="9"/>
  <c r="AJ16" i="9"/>
  <c r="AJ20" i="9"/>
  <c r="AJ32" i="9"/>
  <c r="AJ34" i="9"/>
  <c r="AJ36" i="9"/>
  <c r="AJ38" i="9"/>
  <c r="AJ40" i="9"/>
  <c r="AJ44" i="9"/>
  <c r="AE16" i="9"/>
  <c r="AN22" i="9" l="1"/>
  <c r="AN29" i="9"/>
  <c r="AN18" i="9"/>
  <c r="AN24" i="9"/>
  <c r="AN20" i="9"/>
  <c r="AN16" i="9"/>
  <c r="AN14" i="9"/>
  <c r="BA14" i="9" s="1"/>
  <c r="AQ14" i="9" s="1"/>
  <c r="AT14" i="9" l="1"/>
  <c r="BA15" i="9"/>
  <c r="AQ15" i="9" s="1"/>
  <c r="BA16" i="9" l="1"/>
  <c r="AT15" i="9"/>
  <c r="BA17" i="9" l="1"/>
  <c r="AQ16" i="9"/>
  <c r="AT16" i="9" s="1"/>
  <c r="BA18" i="9" l="1"/>
  <c r="AQ17" i="9"/>
  <c r="AT17" i="9" s="1"/>
  <c r="BA19" i="9" l="1"/>
  <c r="AQ18" i="9"/>
  <c r="AT18" i="9" s="1"/>
  <c r="AJ44" i="6"/>
  <c r="AB44" i="6"/>
  <c r="AJ43" i="6"/>
  <c r="AB43" i="6"/>
  <c r="AJ42" i="6"/>
  <c r="AB42" i="6"/>
  <c r="AJ41" i="6"/>
  <c r="AB41" i="6"/>
  <c r="AJ40" i="6"/>
  <c r="AB40" i="6"/>
  <c r="AJ39" i="6"/>
  <c r="AB39" i="6"/>
  <c r="AJ38" i="6"/>
  <c r="AB38" i="6"/>
  <c r="AJ37" i="6"/>
  <c r="AB37" i="6"/>
  <c r="AJ36" i="6"/>
  <c r="AB36" i="6"/>
  <c r="AJ35" i="6"/>
  <c r="AB35" i="6"/>
  <c r="AJ34" i="6"/>
  <c r="AB34" i="6"/>
  <c r="AJ33" i="6"/>
  <c r="AB33" i="6"/>
  <c r="AJ32" i="6"/>
  <c r="AB32" i="6"/>
  <c r="AJ31" i="6"/>
  <c r="AB31" i="6"/>
  <c r="AJ30" i="6"/>
  <c r="AB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Z29" i="6"/>
  <c r="X29" i="6"/>
  <c r="V29" i="6"/>
  <c r="T29" i="6"/>
  <c r="Z28" i="6"/>
  <c r="X28" i="6"/>
  <c r="V28" i="6"/>
  <c r="T28" i="6"/>
  <c r="Z27" i="6"/>
  <c r="X27" i="6"/>
  <c r="V27" i="6"/>
  <c r="T27" i="6"/>
  <c r="AE27" i="6" s="1"/>
  <c r="BA20" i="9" l="1"/>
  <c r="AQ19" i="9"/>
  <c r="AT19" i="9" s="1"/>
  <c r="AQ46" i="8"/>
  <c r="Q29" i="10"/>
  <c r="AB24" i="6"/>
  <c r="AB15" i="6"/>
  <c r="Q24" i="6"/>
  <c r="AN44" i="6"/>
  <c r="AN43" i="6"/>
  <c r="AN42" i="6"/>
  <c r="AN41" i="6"/>
  <c r="AN40" i="6"/>
  <c r="AN39" i="6"/>
  <c r="AN38" i="6"/>
  <c r="AN37" i="6"/>
  <c r="AN36" i="6"/>
  <c r="AN35" i="6"/>
  <c r="AN34" i="6"/>
  <c r="AN33" i="6"/>
  <c r="AN32" i="6"/>
  <c r="AN31" i="6"/>
  <c r="AN30" i="6"/>
  <c r="AE26" i="6"/>
  <c r="AN26" i="6" s="1"/>
  <c r="AN23" i="6"/>
  <c r="AN22" i="6"/>
  <c r="AB21" i="6"/>
  <c r="AB20" i="6"/>
  <c r="AB19" i="6"/>
  <c r="AB18" i="6"/>
  <c r="AE18" i="6" s="1"/>
  <c r="AN18" i="6" s="1"/>
  <c r="AB17" i="6"/>
  <c r="AB16" i="6"/>
  <c r="Q27" i="6"/>
  <c r="Q26" i="6"/>
  <c r="Q25" i="6"/>
  <c r="Q15" i="6"/>
  <c r="Q16" i="6"/>
  <c r="Q17" i="6"/>
  <c r="Q18" i="6"/>
  <c r="Q19" i="6"/>
  <c r="Q20" i="6"/>
  <c r="Q21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AB23" i="6"/>
  <c r="AB22" i="6"/>
  <c r="AE44" i="6"/>
  <c r="AE43" i="6"/>
  <c r="AE42" i="6"/>
  <c r="AE41" i="6"/>
  <c r="AE40" i="6"/>
  <c r="AE39" i="6"/>
  <c r="AE38" i="6"/>
  <c r="AE37" i="6"/>
  <c r="AE36" i="6"/>
  <c r="AE35" i="6"/>
  <c r="AE34" i="6"/>
  <c r="AE33" i="6"/>
  <c r="AE32" i="6"/>
  <c r="AE31" i="6"/>
  <c r="AE30" i="6"/>
  <c r="AE29" i="6"/>
  <c r="AE28" i="6"/>
  <c r="AT44" i="6"/>
  <c r="AQ44" i="6"/>
  <c r="AT43" i="6"/>
  <c r="AQ43" i="6"/>
  <c r="AT42" i="6"/>
  <c r="AQ42" i="6"/>
  <c r="AT41" i="6"/>
  <c r="AQ41" i="6"/>
  <c r="AT40" i="6"/>
  <c r="AQ40" i="6"/>
  <c r="AT39" i="6"/>
  <c r="AQ39" i="6"/>
  <c r="AT38" i="6"/>
  <c r="AQ38" i="6"/>
  <c r="AT37" i="6"/>
  <c r="AQ37" i="6"/>
  <c r="AT36" i="6"/>
  <c r="AQ36" i="6"/>
  <c r="AT35" i="6"/>
  <c r="AQ35" i="6"/>
  <c r="AT34" i="6"/>
  <c r="AQ34" i="6"/>
  <c r="AT33" i="6"/>
  <c r="AQ33" i="6"/>
  <c r="AT32" i="6"/>
  <c r="AQ32" i="6"/>
  <c r="AT31" i="6"/>
  <c r="AQ31" i="6"/>
  <c r="AT30" i="6"/>
  <c r="AQ30" i="6"/>
  <c r="AN27" i="6"/>
  <c r="AQ26" i="6" l="1"/>
  <c r="AT26" i="6" s="1"/>
  <c r="AE25" i="6"/>
  <c r="AN25" i="6" s="1"/>
  <c r="AE23" i="6"/>
  <c r="AE24" i="6"/>
  <c r="AN24" i="6" s="1"/>
  <c r="AQ24" i="6" s="1"/>
  <c r="AT24" i="6" s="1"/>
  <c r="BA21" i="9"/>
  <c r="AQ20" i="9"/>
  <c r="AT20" i="9" s="1"/>
  <c r="AE20" i="6"/>
  <c r="AN20" i="6" s="1"/>
  <c r="AQ20" i="6" s="1"/>
  <c r="AT20" i="6" s="1"/>
  <c r="AE16" i="6"/>
  <c r="AN16" i="6" s="1"/>
  <c r="AQ16" i="6" s="1"/>
  <c r="AT16" i="6" s="1"/>
  <c r="AE15" i="6"/>
  <c r="AN15" i="6" s="1"/>
  <c r="AE21" i="6"/>
  <c r="AN21" i="6" s="1"/>
  <c r="AQ21" i="6" s="1"/>
  <c r="AT21" i="6" s="1"/>
  <c r="AE17" i="6"/>
  <c r="AN17" i="6" s="1"/>
  <c r="AQ17" i="6" s="1"/>
  <c r="AT17" i="6" s="1"/>
  <c r="AE19" i="6"/>
  <c r="AN19" i="6" s="1"/>
  <c r="AN45" i="9"/>
  <c r="AN29" i="6"/>
  <c r="AQ29" i="6" s="1"/>
  <c r="AT29" i="6" s="1"/>
  <c r="AQ18" i="6"/>
  <c r="AT18" i="6" s="1"/>
  <c r="AQ23" i="6"/>
  <c r="AT23" i="6" s="1"/>
  <c r="AQ22" i="6"/>
  <c r="AT22" i="6" s="1"/>
  <c r="AN28" i="6"/>
  <c r="AQ27" i="6"/>
  <c r="AT27" i="6" s="1"/>
  <c r="AE46" i="8"/>
  <c r="AQ19" i="6" l="1"/>
  <c r="AT19" i="6" s="1"/>
  <c r="AQ25" i="6"/>
  <c r="AT25" i="6" s="1"/>
  <c r="AQ15" i="6"/>
  <c r="AT15" i="6" s="1"/>
  <c r="AE45" i="6"/>
  <c r="AE46" i="6" s="1"/>
  <c r="BA22" i="9"/>
  <c r="AQ21" i="9"/>
  <c r="AT21" i="9" s="1"/>
  <c r="AN45" i="6"/>
  <c r="AE45" i="9"/>
  <c r="AE46" i="9" s="1"/>
  <c r="AQ28" i="6"/>
  <c r="AT28" i="6" s="1"/>
  <c r="AT45" i="6" l="1"/>
  <c r="BA23" i="9"/>
  <c r="AQ22" i="9"/>
  <c r="AQ45" i="6"/>
  <c r="AT22" i="9" l="1"/>
  <c r="BA24" i="9"/>
  <c r="AQ23" i="9"/>
  <c r="AT23" i="9" s="1"/>
  <c r="BA25" i="9" l="1"/>
  <c r="AQ24" i="9"/>
  <c r="BA26" i="9" l="1"/>
  <c r="AQ25" i="9"/>
  <c r="AT25" i="9" s="1"/>
  <c r="AT24" i="9"/>
  <c r="BA27" i="9" l="1"/>
  <c r="AQ26" i="9"/>
  <c r="AT26" i="9" s="1"/>
  <c r="BA28" i="9" l="1"/>
  <c r="AQ27" i="9"/>
  <c r="AT27" i="9" l="1"/>
  <c r="BA29" i="9"/>
  <c r="AQ28" i="9"/>
  <c r="AT28" i="9" s="1"/>
  <c r="BA30" i="9" l="1"/>
  <c r="AQ29" i="9"/>
  <c r="BA31" i="9" l="1"/>
  <c r="BA32" i="9" s="1"/>
  <c r="BA33" i="9" s="1"/>
  <c r="BA34" i="9" s="1"/>
  <c r="BA35" i="9" s="1"/>
  <c r="BA36" i="9" s="1"/>
  <c r="BA37" i="9" s="1"/>
  <c r="BA38" i="9" s="1"/>
  <c r="BA39" i="9" s="1"/>
  <c r="BA40" i="9" s="1"/>
  <c r="BA41" i="9" s="1"/>
  <c r="BA42" i="9" s="1"/>
  <c r="BA43" i="9" s="1"/>
  <c r="BA44" i="9" s="1"/>
  <c r="AQ30" i="9"/>
  <c r="AT30" i="9" s="1"/>
  <c r="AT29" i="9"/>
  <c r="AQ45" i="9" l="1"/>
  <c r="AQ46" i="9" s="1"/>
  <c r="AT4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work</author>
  </authors>
  <commentList>
    <comment ref="W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数字の前に\をご記入または入力して下さい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mizumoto</author>
  </authors>
  <commentList>
    <comment ref="AE45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【算定時間合計】
契約支給量を超えて
いないか確認する</t>
        </r>
      </text>
    </comment>
    <comment ref="AQ45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【利用者負担合計】
上限月額を超えて
いないか確認する</t>
        </r>
      </text>
    </comment>
  </commentList>
</comments>
</file>

<file path=xl/sharedStrings.xml><?xml version="1.0" encoding="utf-8"?>
<sst xmlns="http://schemas.openxmlformats.org/spreadsheetml/2006/main" count="337" uniqueCount="168">
  <si>
    <t>四條畷市移動支援事業請求明細書兼サービス提供実績記録票</t>
    <rPh sb="0" eb="4">
      <t>シジョウナワテシ</t>
    </rPh>
    <rPh sb="4" eb="6">
      <t>イドウ</t>
    </rPh>
    <rPh sb="6" eb="8">
      <t>シエン</t>
    </rPh>
    <rPh sb="8" eb="10">
      <t>ジギョウ</t>
    </rPh>
    <rPh sb="10" eb="12">
      <t>セイキュウ</t>
    </rPh>
    <rPh sb="12" eb="15">
      <t>メイサイショ</t>
    </rPh>
    <rPh sb="15" eb="16">
      <t>ケン</t>
    </rPh>
    <rPh sb="20" eb="22">
      <t>テイキョウ</t>
    </rPh>
    <rPh sb="22" eb="24">
      <t>ジッセキ</t>
    </rPh>
    <rPh sb="24" eb="26">
      <t>キロク</t>
    </rPh>
    <rPh sb="26" eb="27">
      <t>ヒョウ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</si>
  <si>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</si>
  <si>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</si>
  <si>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日付</t>
    <rPh sb="0" eb="2">
      <t>ヒヅケ</t>
    </rPh>
    <phoneticPr fontId="3"/>
  </si>
  <si>
    <t>曜日</t>
    <rPh sb="0" eb="2">
      <t>ヨウビ</t>
    </rPh>
    <phoneticPr fontId="3"/>
  </si>
  <si>
    <t>行先</t>
    <rPh sb="0" eb="2">
      <t>イキサキ</t>
    </rPh>
    <phoneticPr fontId="3"/>
  </si>
  <si>
    <t>開始
時間</t>
    <rPh sb="0" eb="2">
      <t>カイシ</t>
    </rPh>
    <rPh sb="3" eb="5">
      <t>ジカン</t>
    </rPh>
    <phoneticPr fontId="3"/>
  </si>
  <si>
    <t>終了
時間</t>
    <rPh sb="0" eb="2">
      <t>シュウリョウ</t>
    </rPh>
    <rPh sb="3" eb="5">
      <t>ジカン</t>
    </rPh>
    <phoneticPr fontId="3"/>
  </si>
  <si>
    <t>サービス
提供者印</t>
    <rPh sb="5" eb="7">
      <t>テイキョウ</t>
    </rPh>
    <rPh sb="7" eb="8">
      <t>シャ</t>
    </rPh>
    <rPh sb="8" eb="9">
      <t>イン</t>
    </rPh>
    <phoneticPr fontId="3"/>
  </si>
  <si>
    <t>利用者
確認印</t>
    <rPh sb="0" eb="3">
      <t>リヨウシャ</t>
    </rPh>
    <rPh sb="4" eb="6">
      <t>カクニン</t>
    </rPh>
    <rPh sb="6" eb="7">
      <t>イン</t>
    </rPh>
    <phoneticPr fontId="3"/>
  </si>
  <si>
    <t>受給者証
番号</t>
    <rPh sb="0" eb="3">
      <t>ジュキュウシャ</t>
    </rPh>
    <rPh sb="3" eb="4">
      <t>ショウ</t>
    </rPh>
    <rPh sb="5" eb="7">
      <t>バンゴウ</t>
    </rPh>
    <phoneticPr fontId="3"/>
  </si>
  <si>
    <t>移動支援計画</t>
    <rPh sb="0" eb="2">
      <t>イドウ</t>
    </rPh>
    <rPh sb="2" eb="4">
      <t>シエン</t>
    </rPh>
    <rPh sb="4" eb="6">
      <t>ケイカク</t>
    </rPh>
    <phoneticPr fontId="3"/>
  </si>
  <si>
    <t>計画
時間数</t>
    <rPh sb="0" eb="2">
      <t>ケイカク</t>
    </rPh>
    <rPh sb="3" eb="6">
      <t>ジカンスウ</t>
    </rPh>
    <phoneticPr fontId="3"/>
  </si>
  <si>
    <t>サービス提供時間</t>
    <rPh sb="4" eb="6">
      <t>テイキョウ</t>
    </rPh>
    <rPh sb="6" eb="8">
      <t>ジカン</t>
    </rPh>
    <phoneticPr fontId="3"/>
  </si>
  <si>
    <t>支給決定
障がい者等氏名
（児童氏名）</t>
    <rPh sb="0" eb="2">
      <t>シキュウ</t>
    </rPh>
    <rPh sb="2" eb="4">
      <t>ケッテイ</t>
    </rPh>
    <rPh sb="5" eb="6">
      <t>サワ</t>
    </rPh>
    <rPh sb="8" eb="10">
      <t>シャナド</t>
    </rPh>
    <rPh sb="10" eb="12">
      <t>シメイ</t>
    </rPh>
    <phoneticPr fontId="3"/>
  </si>
  <si>
    <t>契約支給量</t>
    <rPh sb="0" eb="2">
      <t>ケイヤク</t>
    </rPh>
    <rPh sb="2" eb="4">
      <t>シキュウ</t>
    </rPh>
    <rPh sb="4" eb="5">
      <t>リョウ</t>
    </rPh>
    <phoneticPr fontId="3"/>
  </si>
  <si>
    <t>時間</t>
    <rPh sb="0" eb="2">
      <t>ジカン</t>
    </rPh>
    <phoneticPr fontId="3"/>
  </si>
  <si>
    <t>利用者負担
上限月額</t>
    <rPh sb="0" eb="3">
      <t>リヨウシャ</t>
    </rPh>
    <rPh sb="3" eb="5">
      <t>フタン</t>
    </rPh>
    <rPh sb="6" eb="8">
      <t>ジョウゲン</t>
    </rPh>
    <rPh sb="8" eb="10">
      <t>ゲツガク</t>
    </rPh>
    <phoneticPr fontId="3"/>
  </si>
  <si>
    <t>円</t>
    <rPh sb="0" eb="1">
      <t>エン</t>
    </rPh>
    <phoneticPr fontId="3"/>
  </si>
  <si>
    <t>事業所番号</t>
    <rPh sb="0" eb="3">
      <t>ジギョウショ</t>
    </rPh>
    <rPh sb="3" eb="5">
      <t>バンゴウ</t>
    </rPh>
    <phoneticPr fontId="3"/>
  </si>
  <si>
    <t>事業者
及び
その事業所</t>
    <rPh sb="0" eb="3">
      <t>ジギョウシャ</t>
    </rPh>
    <rPh sb="4" eb="5">
      <t>オヨ</t>
    </rPh>
    <rPh sb="9" eb="12">
      <t>ジギョウショ</t>
    </rPh>
    <phoneticPr fontId="3"/>
  </si>
  <si>
    <t>月分</t>
    <rPh sb="0" eb="1">
      <t>ツキ</t>
    </rPh>
    <rPh sb="1" eb="2">
      <t>ブン</t>
    </rPh>
    <phoneticPr fontId="3"/>
  </si>
  <si>
    <t>合　計</t>
    <rPh sb="0" eb="1">
      <t>ゴウ</t>
    </rPh>
    <rPh sb="2" eb="3">
      <t>ケイ</t>
    </rPh>
    <phoneticPr fontId="3"/>
  </si>
  <si>
    <t>－</t>
    <phoneticPr fontId="3"/>
  </si>
  <si>
    <t>単価</t>
    <rPh sb="0" eb="2">
      <t>タンカ</t>
    </rPh>
    <phoneticPr fontId="3"/>
  </si>
  <si>
    <t>⑥車両移送型</t>
    <rPh sb="1" eb="3">
      <t>シャリョウ</t>
    </rPh>
    <rPh sb="3" eb="5">
      <t>イソウ</t>
    </rPh>
    <rPh sb="5" eb="6">
      <t>ガタ</t>
    </rPh>
    <phoneticPr fontId="3"/>
  </si>
  <si>
    <r>
      <t xml:space="preserve">派遣種別
及び単価
</t>
    </r>
    <r>
      <rPr>
        <sz val="10"/>
        <rFont val="ＭＳ Ｐゴシック"/>
        <family val="3"/>
        <charset val="128"/>
      </rPr>
      <t>（30分あたり）</t>
    </r>
    <rPh sb="0" eb="2">
      <t>ハケン</t>
    </rPh>
    <rPh sb="2" eb="4">
      <t>シュベツ</t>
    </rPh>
    <rPh sb="5" eb="6">
      <t>オヨ</t>
    </rPh>
    <rPh sb="7" eb="9">
      <t>タンカ</t>
    </rPh>
    <rPh sb="13" eb="14">
      <t>フン</t>
    </rPh>
    <phoneticPr fontId="3"/>
  </si>
  <si>
    <t>畷　太郎</t>
    <rPh sb="0" eb="1">
      <t>ナワテ</t>
    </rPh>
    <rPh sb="2" eb="4">
      <t>タロウ</t>
    </rPh>
    <phoneticPr fontId="3"/>
  </si>
  <si>
    <t>畷　花子</t>
    <rPh sb="0" eb="1">
      <t>ナワテ</t>
    </rPh>
    <rPh sb="2" eb="4">
      <t>ハナコ</t>
    </rPh>
    <phoneticPr fontId="3"/>
  </si>
  <si>
    <t>派遣種別等</t>
    <rPh sb="0" eb="2">
      <t>ハケン</t>
    </rPh>
    <rPh sb="2" eb="4">
      <t>シュベツ</t>
    </rPh>
    <rPh sb="4" eb="5">
      <t>ナド</t>
    </rPh>
    <phoneticPr fontId="3"/>
  </si>
  <si>
    <t>月</t>
  </si>
  <si>
    <t>○○公園</t>
    <rPh sb="2" eb="4">
      <t>コウエン</t>
    </rPh>
    <phoneticPr fontId="3"/>
  </si>
  <si>
    <t>①</t>
  </si>
  <si>
    <t>①</t>
    <phoneticPr fontId="3"/>
  </si>
  <si>
    <t>②</t>
  </si>
  <si>
    <t>②</t>
    <phoneticPr fontId="3"/>
  </si>
  <si>
    <t>③</t>
  </si>
  <si>
    <t>③</t>
    <phoneticPr fontId="3"/>
  </si>
  <si>
    <t>④</t>
    <phoneticPr fontId="3"/>
  </si>
  <si>
    <t>⑤</t>
  </si>
  <si>
    <t>⑤</t>
    <phoneticPr fontId="3"/>
  </si>
  <si>
    <t>⑥</t>
    <phoneticPr fontId="3"/>
  </si>
  <si>
    <t>○○福祉センター</t>
    <rPh sb="2" eb="4">
      <t>フクシ</t>
    </rPh>
    <phoneticPr fontId="3"/>
  </si>
  <si>
    <t>火</t>
  </si>
  <si>
    <t>水</t>
  </si>
  <si>
    <t>木</t>
  </si>
  <si>
    <t>金</t>
  </si>
  <si>
    <t>土</t>
  </si>
  <si>
    <t>日</t>
  </si>
  <si>
    <t>火</t>
    <rPh sb="0" eb="1">
      <t>ヒ</t>
    </rPh>
    <phoneticPr fontId="3"/>
  </si>
  <si>
    <t>水</t>
    <rPh sb="0" eb="1">
      <t>スイ</t>
    </rPh>
    <phoneticPr fontId="3"/>
  </si>
  <si>
    <r>
      <t>従事者</t>
    </r>
    <r>
      <rPr>
        <sz val="10"/>
        <rFont val="ＭＳ Ｐゴシック"/>
        <family val="3"/>
        <charset val="128"/>
      </rPr>
      <t xml:space="preserve">
人数
A</t>
    </r>
    <rPh sb="0" eb="3">
      <t>ジュウジシャ</t>
    </rPh>
    <rPh sb="4" eb="6">
      <t>ニンズウ</t>
    </rPh>
    <phoneticPr fontId="3"/>
  </si>
  <si>
    <t>単価
C</t>
    <rPh sb="0" eb="2">
      <t>タンカ</t>
    </rPh>
    <phoneticPr fontId="3"/>
  </si>
  <si>
    <t>四條畷市ヘルパーステーション</t>
    <rPh sb="0" eb="3">
      <t>シジョウナワテ</t>
    </rPh>
    <rPh sb="3" eb="4">
      <t>シ</t>
    </rPh>
    <phoneticPr fontId="3"/>
  </si>
  <si>
    <t>畷</t>
    <rPh sb="0" eb="1">
      <t>ナワテ</t>
    </rPh>
    <phoneticPr fontId="3"/>
  </si>
  <si>
    <t>四條</t>
    <rPh sb="0" eb="2">
      <t>シジョウ</t>
    </rPh>
    <phoneticPr fontId="3"/>
  </si>
  <si>
    <t>車両
移送</t>
    <rPh sb="0" eb="2">
      <t>シャリョウ</t>
    </rPh>
    <rPh sb="3" eb="5">
      <t>イソウ</t>
    </rPh>
    <phoneticPr fontId="3"/>
  </si>
  <si>
    <r>
      <t>有</t>
    </r>
    <r>
      <rPr>
        <sz val="6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・</t>
    </r>
    <r>
      <rPr>
        <sz val="6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無</t>
    </r>
    <rPh sb="0" eb="1">
      <t>アリ</t>
    </rPh>
    <rPh sb="4" eb="5">
      <t>ナ</t>
    </rPh>
    <phoneticPr fontId="3"/>
  </si>
  <si>
    <r>
      <t xml:space="preserve">請求額F
</t>
    </r>
    <r>
      <rPr>
        <sz val="9"/>
        <rFont val="ＭＳ Ｐゴシック"/>
        <family val="3"/>
        <charset val="128"/>
      </rPr>
      <t>（D－E）</t>
    </r>
    <rPh sb="0" eb="2">
      <t>セイキュウ</t>
    </rPh>
    <rPh sb="2" eb="3">
      <t>ガク</t>
    </rPh>
    <phoneticPr fontId="3"/>
  </si>
  <si>
    <r>
      <t xml:space="preserve">事業費D
</t>
    </r>
    <r>
      <rPr>
        <sz val="9"/>
        <rFont val="ＭＳ Ｐゴシック"/>
        <family val="3"/>
        <charset val="128"/>
      </rPr>
      <t>（※2）</t>
    </r>
    <rPh sb="0" eb="3">
      <t>ジギョウヒ</t>
    </rPh>
    <phoneticPr fontId="3"/>
  </si>
  <si>
    <r>
      <t xml:space="preserve">算定
時間数
</t>
    </r>
    <r>
      <rPr>
        <sz val="9"/>
        <rFont val="ＭＳ Ｐゴシック"/>
        <family val="3"/>
        <charset val="128"/>
      </rPr>
      <t>（※1）</t>
    </r>
    <r>
      <rPr>
        <sz val="10"/>
        <rFont val="ＭＳ Ｐゴシック"/>
        <family val="3"/>
        <charset val="128"/>
      </rPr>
      <t xml:space="preserve">
B</t>
    </r>
    <rPh sb="0" eb="2">
      <t>サンテイ</t>
    </rPh>
    <rPh sb="3" eb="6">
      <t>ジカンスウ</t>
    </rPh>
    <phoneticPr fontId="3"/>
  </si>
  <si>
    <t>⑥</t>
  </si>
  <si>
    <t>日一事業所</t>
    <rPh sb="0" eb="1">
      <t>ニチ</t>
    </rPh>
    <rPh sb="1" eb="2">
      <t>イチ</t>
    </rPh>
    <rPh sb="2" eb="4">
      <t>ジギョウ</t>
    </rPh>
    <rPh sb="4" eb="5">
      <t>トコロ</t>
    </rPh>
    <phoneticPr fontId="3"/>
  </si>
  <si>
    <t>短入事業所</t>
    <rPh sb="0" eb="1">
      <t>タン</t>
    </rPh>
    <rPh sb="1" eb="2">
      <t>イリ</t>
    </rPh>
    <rPh sb="2" eb="5">
      <t>ジギョウショ</t>
    </rPh>
    <phoneticPr fontId="3"/>
  </si>
  <si>
    <t>○○プール</t>
    <phoneticPr fontId="3"/>
  </si>
  <si>
    <t>※1 算定時間数：【個別・グループ支援】提供時間数×従事者人数、【車両移送型】空欄　　※2 事業費：【個別・グループ支援】（B×C）×2、【車両移送型】C</t>
    <rPh sb="3" eb="5">
      <t>サンテイ</t>
    </rPh>
    <rPh sb="5" eb="8">
      <t>ジカンスウ</t>
    </rPh>
    <rPh sb="10" eb="12">
      <t>コベツ</t>
    </rPh>
    <rPh sb="17" eb="19">
      <t>シエン</t>
    </rPh>
    <rPh sb="20" eb="22">
      <t>テイキョウ</t>
    </rPh>
    <rPh sb="22" eb="25">
      <t>ジカンスウ</t>
    </rPh>
    <rPh sb="26" eb="29">
      <t>ジュウジシャ</t>
    </rPh>
    <rPh sb="29" eb="31">
      <t>ニンズウ</t>
    </rPh>
    <rPh sb="33" eb="35">
      <t>シャリョウ</t>
    </rPh>
    <rPh sb="35" eb="37">
      <t>イソウ</t>
    </rPh>
    <rPh sb="37" eb="38">
      <t>ガタ</t>
    </rPh>
    <rPh sb="39" eb="41">
      <t>クウラン</t>
    </rPh>
    <rPh sb="46" eb="49">
      <t>ジギョウヒ</t>
    </rPh>
    <rPh sb="51" eb="53">
      <t>コベツ</t>
    </rPh>
    <rPh sb="58" eb="60">
      <t>シエン</t>
    </rPh>
    <rPh sb="70" eb="72">
      <t>シャリョウ</t>
    </rPh>
    <rPh sb="72" eb="74">
      <t>イソウ</t>
    </rPh>
    <rPh sb="74" eb="75">
      <t>ガタ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</si>
  <si>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</si>
  <si>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</si>
  <si>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</si>
  <si>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</si>
  <si>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</si>
  <si>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</si>
  <si>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派遣種別</t>
    <rPh sb="0" eb="2">
      <t>ハケン</t>
    </rPh>
    <rPh sb="2" eb="4">
      <t>シュベツ</t>
    </rPh>
    <phoneticPr fontId="3"/>
  </si>
  <si>
    <t>従事者数</t>
    <rPh sb="0" eb="3">
      <t>ジュウジシャ</t>
    </rPh>
    <rPh sb="3" eb="4">
      <t>スウ</t>
    </rPh>
    <phoneticPr fontId="3"/>
  </si>
  <si>
    <t>四條畷市移動支援事業費請求書</t>
    <rPh sb="0" eb="1">
      <t>ヨン</t>
    </rPh>
    <rPh sb="1" eb="2">
      <t>ジョウ</t>
    </rPh>
    <rPh sb="2" eb="3">
      <t>テツ</t>
    </rPh>
    <rPh sb="3" eb="4">
      <t>シ</t>
    </rPh>
    <rPh sb="4" eb="5">
      <t>ウツリ</t>
    </rPh>
    <rPh sb="5" eb="6">
      <t>ドウ</t>
    </rPh>
    <rPh sb="6" eb="7">
      <t>ササ</t>
    </rPh>
    <rPh sb="7" eb="8">
      <t>エン</t>
    </rPh>
    <rPh sb="8" eb="9">
      <t>コト</t>
    </rPh>
    <rPh sb="9" eb="10">
      <t>ギョウ</t>
    </rPh>
    <rPh sb="10" eb="11">
      <t>ヒ</t>
    </rPh>
    <rPh sb="11" eb="12">
      <t>ショウ</t>
    </rPh>
    <rPh sb="12" eb="13">
      <t>モトム</t>
    </rPh>
    <rPh sb="13" eb="14">
      <t>ショ</t>
    </rPh>
    <phoneticPr fontId="3"/>
  </si>
  <si>
    <t>日</t>
    <rPh sb="0" eb="1">
      <t>ヒ</t>
    </rPh>
    <phoneticPr fontId="3"/>
  </si>
  <si>
    <t>四條畷市長</t>
    <rPh sb="0" eb="2">
      <t>シジョウ</t>
    </rPh>
    <rPh sb="2" eb="3">
      <t>テツ</t>
    </rPh>
    <rPh sb="3" eb="5">
      <t>シチョウ</t>
    </rPh>
    <phoneticPr fontId="3"/>
  </si>
  <si>
    <t>様</t>
    <rPh sb="0" eb="1">
      <t>サマ</t>
    </rPh>
    <phoneticPr fontId="3"/>
  </si>
  <si>
    <t>（請求者）</t>
    <rPh sb="1" eb="3">
      <t>セイキュウ</t>
    </rPh>
    <rPh sb="3" eb="4">
      <t>シャ</t>
    </rPh>
    <phoneticPr fontId="3"/>
  </si>
  <si>
    <t>所在地</t>
    <rPh sb="0" eb="3">
      <t>ショザイチ</t>
    </rPh>
    <phoneticPr fontId="3"/>
  </si>
  <si>
    <t>名　称</t>
    <rPh sb="0" eb="1">
      <t>メイ</t>
    </rPh>
    <rPh sb="2" eb="3">
      <t>ショウ</t>
    </rPh>
    <phoneticPr fontId="3"/>
  </si>
  <si>
    <t>職・氏名</t>
    <rPh sb="0" eb="1">
      <t>ショク</t>
    </rPh>
    <rPh sb="2" eb="4">
      <t>シメイ</t>
    </rPh>
    <phoneticPr fontId="3"/>
  </si>
  <si>
    <t>印</t>
    <rPh sb="0" eb="1">
      <t>イン</t>
    </rPh>
    <phoneticPr fontId="3"/>
  </si>
  <si>
    <t>電　話</t>
    <rPh sb="0" eb="1">
      <t>デン</t>
    </rPh>
    <rPh sb="2" eb="3">
      <t>ハナシ</t>
    </rPh>
    <phoneticPr fontId="3"/>
  </si>
  <si>
    <t>下記のとおり請求します。</t>
    <rPh sb="0" eb="2">
      <t>カキ</t>
    </rPh>
    <rPh sb="6" eb="8">
      <t>セイキュウ</t>
    </rPh>
    <phoneticPr fontId="3"/>
  </si>
  <si>
    <t>記</t>
    <rPh sb="0" eb="1">
      <t>キ</t>
    </rPh>
    <phoneticPr fontId="3"/>
  </si>
  <si>
    <t>請求金額</t>
    <rPh sb="0" eb="2">
      <t>セイキュウ</t>
    </rPh>
    <rPh sb="2" eb="4">
      <t>キンガク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</si>
  <si>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</si>
  <si>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</si>
  <si>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　</t>
    <phoneticPr fontId="3"/>
  </si>
  <si>
    <t>月分</t>
    <rPh sb="0" eb="2">
      <t>ガツブン</t>
    </rPh>
    <phoneticPr fontId="3"/>
  </si>
  <si>
    <t>明細書件数</t>
    <rPh sb="0" eb="3">
      <t>メイサイショ</t>
    </rPh>
    <rPh sb="3" eb="5">
      <t>ケンスウ</t>
    </rPh>
    <phoneticPr fontId="3"/>
  </si>
  <si>
    <t>金　　　　　　　　額</t>
    <rPh sb="0" eb="1">
      <t>キン</t>
    </rPh>
    <rPh sb="9" eb="10">
      <t>ガク</t>
    </rPh>
    <phoneticPr fontId="3"/>
  </si>
  <si>
    <t>合　　　　　　　　計</t>
    <rPh sb="0" eb="1">
      <t>ゴウ</t>
    </rPh>
    <rPh sb="9" eb="10">
      <t>ケイ</t>
    </rPh>
    <phoneticPr fontId="3"/>
  </si>
  <si>
    <t>振　込　先</t>
    <rPh sb="0" eb="1">
      <t>ブルイ</t>
    </rPh>
    <rPh sb="2" eb="3">
      <t>コミ</t>
    </rPh>
    <rPh sb="4" eb="5">
      <t>サキ</t>
    </rPh>
    <phoneticPr fontId="3"/>
  </si>
  <si>
    <t>銀行名</t>
    <rPh sb="0" eb="2">
      <t>ギンコウ</t>
    </rPh>
    <rPh sb="2" eb="3">
      <t>メイ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</si>
  <si>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</si>
  <si>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</si>
  <si>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口座番号</t>
    <rPh sb="0" eb="2">
      <t>コウザ</t>
    </rPh>
    <rPh sb="2" eb="4">
      <t>バンゴウ</t>
    </rPh>
    <phoneticPr fontId="3"/>
  </si>
  <si>
    <t>普通</t>
    <rPh sb="0" eb="2">
      <t>フツウ</t>
    </rPh>
    <phoneticPr fontId="3"/>
  </si>
  <si>
    <t>・</t>
    <phoneticPr fontId="3"/>
  </si>
  <si>
    <t>当座</t>
    <rPh sb="0" eb="2">
      <t>トウザ</t>
    </rPh>
    <phoneticPr fontId="3"/>
  </si>
  <si>
    <t>ＮＯ．</t>
    <phoneticPr fontId="3"/>
  </si>
  <si>
    <t>口　座　名</t>
    <rPh sb="0" eb="1">
      <t>クチ</t>
    </rPh>
    <rPh sb="2" eb="3">
      <t>ザ</t>
    </rPh>
    <rPh sb="4" eb="5">
      <t>メイ</t>
    </rPh>
    <phoneticPr fontId="3"/>
  </si>
  <si>
    <t>ふりがな</t>
    <phoneticPr fontId="3"/>
  </si>
  <si>
    <t>名　義　人</t>
    <rPh sb="0" eb="1">
      <t>メイ</t>
    </rPh>
    <rPh sb="2" eb="3">
      <t>ギ</t>
    </rPh>
    <rPh sb="4" eb="5">
      <t>ニン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</si>
  <si>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</si>
  <si>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</si>
  <si>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</si>
  <si>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</si>
  <si>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</si>
  <si>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</si>
  <si>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</si>
  <si>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</si>
  <si>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</si>
  <si>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個別支援
（利用者1人）</t>
    <rPh sb="0" eb="2">
      <t>コベツ</t>
    </rPh>
    <rPh sb="2" eb="4">
      <t>シエン</t>
    </rPh>
    <rPh sb="6" eb="9">
      <t>リヨウシャ</t>
    </rPh>
    <rPh sb="10" eb="11">
      <t>ニン</t>
    </rPh>
    <phoneticPr fontId="3"/>
  </si>
  <si>
    <t>グループ支援
（利用者2人）</t>
    <rPh sb="4" eb="6">
      <t>シエン</t>
    </rPh>
    <rPh sb="8" eb="11">
      <t>リヨウシャ</t>
    </rPh>
    <rPh sb="12" eb="13">
      <t>ニン</t>
    </rPh>
    <phoneticPr fontId="3"/>
  </si>
  <si>
    <t>グループ支援
（利用者3人）</t>
    <rPh sb="4" eb="6">
      <t>シエン</t>
    </rPh>
    <rPh sb="8" eb="11">
      <t>リヨウシャ</t>
    </rPh>
    <rPh sb="12" eb="13">
      <t>ニン</t>
    </rPh>
    <phoneticPr fontId="3"/>
  </si>
  <si>
    <t>グループ支援
（利用者4人）</t>
    <rPh sb="4" eb="6">
      <t>シエン</t>
    </rPh>
    <rPh sb="8" eb="11">
      <t>リヨウシャ</t>
    </rPh>
    <rPh sb="12" eb="13">
      <t>ニン</t>
    </rPh>
    <phoneticPr fontId="3"/>
  </si>
  <si>
    <t>⑪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</si>
  <si>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</si>
  <si>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</si>
  <si>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</si>
  <si>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</si>
  <si>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</si>
  <si>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グループ支援
（利用者5人）</t>
    <rPh sb="4" eb="6">
      <t>シエン</t>
    </rPh>
    <rPh sb="8" eb="11">
      <t>リヨウシャ</t>
    </rPh>
    <rPh sb="12" eb="13">
      <t>ニン</t>
    </rPh>
    <phoneticPr fontId="3"/>
  </si>
  <si>
    <t>木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</si>
  <si>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</si>
  <si>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</si>
  <si>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</si>
  <si>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</si>
  <si>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</si>
  <si>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木</t>
    <phoneticPr fontId="3"/>
  </si>
  <si>
    <t>⑦</t>
    <phoneticPr fontId="3"/>
  </si>
  <si>
    <t>①</t>
    <phoneticPr fontId="3"/>
  </si>
  <si>
    <t>⑦</t>
    <phoneticPr fontId="3"/>
  </si>
  <si>
    <t>①～
⑪</t>
    <phoneticPr fontId="3"/>
  </si>
  <si>
    <t>（様式第１号）</t>
    <rPh sb="1" eb="3">
      <t>ヨウシキ</t>
    </rPh>
    <rPh sb="3" eb="4">
      <t>ダイ</t>
    </rPh>
    <rPh sb="5" eb="6">
      <t>ゴウ</t>
    </rPh>
    <phoneticPr fontId="3"/>
  </si>
  <si>
    <t>①～
⑪</t>
    <phoneticPr fontId="3"/>
  </si>
  <si>
    <t>①～
⑪</t>
    <phoneticPr fontId="3"/>
  </si>
  <si>
    <t>（様式第２号）</t>
    <rPh sb="1" eb="3">
      <t>ヨウシキ</t>
    </rPh>
    <rPh sb="3" eb="4">
      <t>ダイ</t>
    </rPh>
    <rPh sb="5" eb="6">
      <t>ゴウ</t>
    </rPh>
    <phoneticPr fontId="3"/>
  </si>
  <si>
    <t>四條畷市長　様</t>
    <rPh sb="0" eb="3">
      <t>シジョウナワテ</t>
    </rPh>
    <rPh sb="3" eb="5">
      <t>シチョウ</t>
    </rPh>
    <rPh sb="6" eb="7">
      <t>サマ</t>
    </rPh>
    <phoneticPr fontId="41"/>
  </si>
  <si>
    <t>利用時間超過理由書</t>
    <rPh sb="0" eb="2">
      <t>リヨウ</t>
    </rPh>
    <rPh sb="2" eb="4">
      <t>ジカン</t>
    </rPh>
    <rPh sb="4" eb="6">
      <t>チョウカ</t>
    </rPh>
    <rPh sb="6" eb="9">
      <t>リユウショ</t>
    </rPh>
    <phoneticPr fontId="41"/>
  </si>
  <si>
    <t>報告いたします。</t>
    <rPh sb="0" eb="2">
      <t>ホウコク</t>
    </rPh>
    <phoneticPr fontId="41"/>
  </si>
  <si>
    <t>記</t>
    <rPh sb="0" eb="1">
      <t>キ</t>
    </rPh>
    <phoneticPr fontId="41"/>
  </si>
  <si>
    <t>事業所住所</t>
    <rPh sb="0" eb="3">
      <t>ジギョウショ</t>
    </rPh>
    <rPh sb="3" eb="5">
      <t>ジュウショ</t>
    </rPh>
    <phoneticPr fontId="41"/>
  </si>
  <si>
    <t>:</t>
    <phoneticPr fontId="41"/>
  </si>
  <si>
    <t>事業所名</t>
    <rPh sb="0" eb="3">
      <t>ジギョウショ</t>
    </rPh>
    <rPh sb="3" eb="4">
      <t>メイ</t>
    </rPh>
    <phoneticPr fontId="41"/>
  </si>
  <si>
    <t>印</t>
    <rPh sb="0" eb="1">
      <t>シルシ</t>
    </rPh>
    <phoneticPr fontId="41"/>
  </si>
  <si>
    <t>代表者名</t>
    <rPh sb="0" eb="3">
      <t>ダイヒョウシャ</t>
    </rPh>
    <rPh sb="3" eb="4">
      <t>メイ</t>
    </rPh>
    <phoneticPr fontId="41"/>
  </si>
  <si>
    <t>:</t>
    <phoneticPr fontId="41"/>
  </si>
  <si>
    <t>事業所番号</t>
    <rPh sb="0" eb="3">
      <t>ジギョウショ</t>
    </rPh>
    <rPh sb="3" eb="5">
      <t>バンゴウ</t>
    </rPh>
    <phoneticPr fontId="41"/>
  </si>
  <si>
    <t>対象者名</t>
    <rPh sb="0" eb="2">
      <t>タイショウ</t>
    </rPh>
    <rPh sb="2" eb="3">
      <t>シャ</t>
    </rPh>
    <rPh sb="3" eb="4">
      <t>メイ</t>
    </rPh>
    <phoneticPr fontId="3"/>
  </si>
  <si>
    <t>利用日時</t>
    <rPh sb="0" eb="2">
      <t>リヨウ</t>
    </rPh>
    <rPh sb="2" eb="4">
      <t>ニチジ</t>
    </rPh>
    <phoneticPr fontId="41"/>
  </si>
  <si>
    <t>　　　月　　　日(　　)　　　：　　　　～　　　：　　　(　　　時間)</t>
    <rPh sb="3" eb="4">
      <t>ガツ</t>
    </rPh>
    <rPh sb="7" eb="8">
      <t>ニチ</t>
    </rPh>
    <rPh sb="32" eb="34">
      <t>ジカン</t>
    </rPh>
    <phoneticPr fontId="41"/>
  </si>
  <si>
    <t>超過理由</t>
    <rPh sb="0" eb="2">
      <t>チョウカ</t>
    </rPh>
    <rPh sb="2" eb="4">
      <t>リユウ</t>
    </rPh>
    <phoneticPr fontId="41"/>
  </si>
  <si>
    <t>:</t>
    <phoneticPr fontId="41"/>
  </si>
  <si>
    <t>以　上</t>
    <rPh sb="0" eb="1">
      <t>イ</t>
    </rPh>
    <rPh sb="2" eb="3">
      <t>ジョウ</t>
    </rPh>
    <phoneticPr fontId="41"/>
  </si>
  <si>
    <t>訂正累計</t>
    <rPh sb="0" eb="2">
      <t>テイセイ</t>
    </rPh>
    <rPh sb="2" eb="4">
      <t>ルイケイ</t>
    </rPh>
    <phoneticPr fontId="3"/>
  </si>
  <si>
    <t>始まりの時間</t>
    <rPh sb="0" eb="1">
      <t>ハジ</t>
    </rPh>
    <rPh sb="4" eb="6">
      <t>ジカン</t>
    </rPh>
    <phoneticPr fontId="3"/>
  </si>
  <si>
    <t>終わりの時間</t>
    <rPh sb="0" eb="1">
      <t>オ</t>
    </rPh>
    <rPh sb="4" eb="6">
      <t>ジカン</t>
    </rPh>
    <phoneticPr fontId="3"/>
  </si>
  <si>
    <t>一緒かどうか</t>
    <rPh sb="0" eb="2">
      <t>イッショ</t>
    </rPh>
    <phoneticPr fontId="3"/>
  </si>
  <si>
    <t>令和</t>
    <rPh sb="0" eb="1">
      <t>レイ</t>
    </rPh>
    <rPh sb="1" eb="2">
      <t>ワ</t>
    </rPh>
    <phoneticPr fontId="3"/>
  </si>
  <si>
    <t>令和</t>
    <rPh sb="0" eb="2">
      <t>レイワ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</si>
  <si>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41"/>
  </si>
  <si>
    <t>　令和　　　年　　　月度の移動支援事業の利用におきまして、8時間の利用時間を超過いたしましたので</t>
    <rPh sb="1" eb="3">
      <t>レイワ</t>
    </rPh>
    <rPh sb="6" eb="7">
      <t>ネン</t>
    </rPh>
    <rPh sb="10" eb="12">
      <t>ガツド</t>
    </rPh>
    <rPh sb="13" eb="15">
      <t>イドウ</t>
    </rPh>
    <rPh sb="15" eb="17">
      <t>シエン</t>
    </rPh>
    <rPh sb="17" eb="19">
      <t>ジギョウ</t>
    </rPh>
    <rPh sb="20" eb="22">
      <t>リヨウ</t>
    </rPh>
    <rPh sb="30" eb="32">
      <t>ジカン</t>
    </rPh>
    <rPh sb="33" eb="35">
      <t>リヨウ</t>
    </rPh>
    <rPh sb="35" eb="37">
      <t>ジカン</t>
    </rPh>
    <rPh sb="38" eb="40">
      <t>チョウカ</t>
    </rPh>
    <phoneticPr fontId="41"/>
  </si>
  <si>
    <t>令和</t>
    <rPh sb="0" eb="2">
      <t>レイワ</t>
    </rPh>
    <phoneticPr fontId="3"/>
  </si>
  <si>
    <r>
      <t xml:space="preserve">利用者
負担額E
</t>
    </r>
    <r>
      <rPr>
        <sz val="9"/>
        <rFont val="ＭＳ Ｐゴシック"/>
        <family val="3"/>
        <charset val="128"/>
      </rPr>
      <t>（D×10%）</t>
    </r>
    <rPh sb="0" eb="3">
      <t>リヨウシャ</t>
    </rPh>
    <rPh sb="4" eb="6">
      <t>フタン</t>
    </rPh>
    <rPh sb="6" eb="7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</si>
</sst>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&quot;円&quot;"/>
    <numFmt numFmtId="177" formatCode="&quot;1&quot;&quot;行&quot;&quot;程&quot;\ 0&quot;円&quot;"/>
    <numFmt numFmtId="178" formatCode="00"/>
    <numFmt numFmtId="179" formatCode="\(\ @\ \)"/>
    <numFmt numFmtId="180" formatCode="&quot;\ &quot;#,##0_ ;[Red]\-#,##0"/>
    <numFmt numFmtId="181" formatCode="#,##0.0;[Red]\-#,##0.0"/>
    <numFmt numFmtId="182" formatCode="m&quot;月&quot;d&quot;日&quot;;@"/>
  </numFmts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MS UI Gothic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ashed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ashed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0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top"/>
    </xf>
    <xf numFmtId="0" fontId="0" fillId="24" borderId="13" xfId="0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0" fillId="0" borderId="0" xfId="0" quotePrefix="1" applyAlignment="1">
      <alignment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right" vertical="center"/>
    </xf>
    <xf numFmtId="38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top"/>
    </xf>
    <xf numFmtId="177" fontId="0" fillId="0" borderId="0" xfId="0" applyNumberFormat="1" applyAlignment="1">
      <alignment horizontal="center" vertical="center"/>
    </xf>
    <xf numFmtId="0" fontId="0" fillId="24" borderId="13" xfId="0" applyFill="1" applyBorder="1" applyAlignment="1" applyProtection="1">
      <alignment horizontal="center" vertical="center"/>
      <protection locked="0"/>
    </xf>
    <xf numFmtId="0" fontId="0" fillId="24" borderId="14" xfId="0" applyFill="1" applyBorder="1" applyAlignment="1" applyProtection="1">
      <alignment horizontal="center" vertical="center"/>
      <protection locked="0"/>
    </xf>
    <xf numFmtId="0" fontId="28" fillId="0" borderId="0" xfId="42" applyFont="1">
      <alignment vertical="center"/>
    </xf>
    <xf numFmtId="0" fontId="28" fillId="0" borderId="0" xfId="42" applyFont="1" applyAlignment="1">
      <alignment horizontal="center" vertical="center"/>
    </xf>
    <xf numFmtId="0" fontId="29" fillId="0" borderId="0" xfId="42" applyFont="1" applyAlignment="1">
      <alignment horizontal="center" vertical="center"/>
    </xf>
    <xf numFmtId="0" fontId="29" fillId="0" borderId="0" xfId="42" applyFont="1">
      <alignment vertical="center"/>
    </xf>
    <xf numFmtId="0" fontId="28" fillId="0" borderId="0" xfId="42" applyFont="1" applyAlignment="1">
      <alignment horizontal="right" vertical="center"/>
    </xf>
    <xf numFmtId="0" fontId="28" fillId="0" borderId="0" xfId="42" applyFont="1" applyAlignment="1">
      <alignment vertical="center" wrapText="1"/>
    </xf>
    <xf numFmtId="0" fontId="28" fillId="0" borderId="15" xfId="42" applyFont="1" applyBorder="1">
      <alignment vertical="center"/>
    </xf>
    <xf numFmtId="0" fontId="31" fillId="0" borderId="15" xfId="42" applyFont="1" applyBorder="1" applyAlignment="1">
      <alignment horizontal="center" vertical="center"/>
    </xf>
    <xf numFmtId="0" fontId="28" fillId="0" borderId="16" xfId="42" applyFont="1" applyBorder="1">
      <alignment vertical="center"/>
    </xf>
    <xf numFmtId="0" fontId="32" fillId="0" borderId="17" xfId="42" applyFont="1" applyBorder="1" applyAlignment="1">
      <alignment horizontal="right" vertical="center"/>
    </xf>
    <xf numFmtId="0" fontId="29" fillId="0" borderId="0" xfId="42" applyFont="1" applyAlignment="1">
      <alignment horizontal="right" vertical="center"/>
    </xf>
    <xf numFmtId="0" fontId="28" fillId="25" borderId="11" xfId="42" applyFont="1" applyFill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11" xfId="42" applyFont="1" applyBorder="1" applyAlignment="1">
      <alignment horizontal="center" vertical="center"/>
    </xf>
    <xf numFmtId="0" fontId="28" fillId="0" borderId="19" xfId="42" applyFont="1" applyBorder="1">
      <alignment vertical="center"/>
    </xf>
    <xf numFmtId="0" fontId="28" fillId="0" borderId="11" xfId="42" applyFont="1" applyBorder="1">
      <alignment vertical="center"/>
    </xf>
    <xf numFmtId="0" fontId="28" fillId="25" borderId="11" xfId="42" applyFont="1" applyFill="1" applyBorder="1">
      <alignment vertical="center"/>
    </xf>
    <xf numFmtId="0" fontId="28" fillId="25" borderId="20" xfId="42" applyFont="1" applyFill="1" applyBorder="1">
      <alignment vertical="center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textRotation="255"/>
    </xf>
    <xf numFmtId="0" fontId="0" fillId="0" borderId="13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0" xfId="0" quotePrefix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4" borderId="18" xfId="0" applyFill="1" applyBorder="1" applyAlignment="1">
      <alignment horizontal="center" vertical="center"/>
    </xf>
    <xf numFmtId="0" fontId="0" fillId="24" borderId="22" xfId="0" applyFill="1" applyBorder="1" applyAlignment="1">
      <alignment horizontal="center" vertical="center"/>
    </xf>
    <xf numFmtId="0" fontId="0" fillId="26" borderId="41" xfId="0" applyFill="1" applyBorder="1" applyAlignment="1">
      <alignment horizontal="center" vertical="center"/>
    </xf>
    <xf numFmtId="0" fontId="0" fillId="26" borderId="42" xfId="0" applyFill="1" applyBorder="1" applyAlignment="1">
      <alignment horizontal="center" vertical="center"/>
    </xf>
    <xf numFmtId="0" fontId="0" fillId="26" borderId="48" xfId="0" applyFill="1" applyBorder="1" applyAlignment="1">
      <alignment horizontal="center" vertical="center"/>
    </xf>
    <xf numFmtId="0" fontId="0" fillId="26" borderId="50" xfId="0" applyFill="1" applyBorder="1" applyAlignment="1">
      <alignment horizontal="center" vertical="center"/>
    </xf>
    <xf numFmtId="0" fontId="0" fillId="26" borderId="5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vertical="center"/>
    </xf>
    <xf numFmtId="0" fontId="36" fillId="0" borderId="0" xfId="0" applyFont="1" applyAlignment="1">
      <alignment horizontal="right" vertical="top"/>
    </xf>
    <xf numFmtId="0" fontId="37" fillId="0" borderId="0" xfId="0" applyFont="1" applyAlignment="1">
      <alignment vertical="top"/>
    </xf>
    <xf numFmtId="0" fontId="38" fillId="0" borderId="0" xfId="0" applyFont="1" applyAlignment="1">
      <alignment horizontal="center" vertical="top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177" fontId="37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 textRotation="255"/>
    </xf>
    <xf numFmtId="38" fontId="36" fillId="0" borderId="0" xfId="0" applyNumberFormat="1" applyFont="1" applyAlignment="1">
      <alignment horizontal="center" vertical="center"/>
    </xf>
    <xf numFmtId="38" fontId="37" fillId="0" borderId="0" xfId="0" applyNumberFormat="1" applyFont="1" applyAlignment="1">
      <alignment horizontal="left" vertical="center"/>
    </xf>
    <xf numFmtId="38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40" fillId="0" borderId="0" xfId="44" applyFont="1">
      <alignment vertical="center"/>
    </xf>
    <xf numFmtId="0" fontId="40" fillId="0" borderId="0" xfId="44" applyFont="1" applyAlignment="1">
      <alignment horizontal="right" vertical="center"/>
    </xf>
    <xf numFmtId="0" fontId="42" fillId="0" borderId="0" xfId="44" applyFont="1" applyAlignment="1">
      <alignment horizontal="center" vertical="center"/>
    </xf>
    <xf numFmtId="0" fontId="40" fillId="0" borderId="0" xfId="44" applyFont="1" applyAlignment="1">
      <alignment horizontal="left" vertical="center"/>
    </xf>
    <xf numFmtId="182" fontId="40" fillId="0" borderId="0" xfId="44" applyNumberFormat="1" applyFont="1" applyAlignment="1">
      <alignment horizontal="left" vertical="center"/>
    </xf>
    <xf numFmtId="20" fontId="40" fillId="0" borderId="0" xfId="44" applyNumberFormat="1" applyFont="1">
      <alignment vertical="center"/>
    </xf>
    <xf numFmtId="0" fontId="42" fillId="0" borderId="0" xfId="44" applyFont="1">
      <alignment vertical="center"/>
    </xf>
    <xf numFmtId="0" fontId="43" fillId="0" borderId="0" xfId="0" applyFont="1" applyAlignment="1">
      <alignment vertical="center"/>
    </xf>
    <xf numFmtId="0" fontId="39" fillId="0" borderId="0" xfId="0" applyFont="1" applyAlignment="1">
      <alignment horizontal="left" vertical="top" textRotation="255"/>
    </xf>
    <xf numFmtId="0" fontId="37" fillId="0" borderId="0" xfId="0" applyFont="1"/>
    <xf numFmtId="176" fontId="0" fillId="0" borderId="0" xfId="0" quotePrefix="1" applyNumberFormat="1" applyAlignment="1">
      <alignment vertical="center"/>
    </xf>
    <xf numFmtId="176" fontId="0" fillId="0" borderId="0" xfId="0" applyNumberFormat="1" applyAlignment="1">
      <alignment vertical="center"/>
    </xf>
    <xf numFmtId="0" fontId="28" fillId="0" borderId="16" xfId="42" applyFont="1" applyBorder="1" applyAlignment="1">
      <alignment horizontal="center" vertical="center"/>
    </xf>
    <xf numFmtId="0" fontId="28" fillId="0" borderId="15" xfId="42" applyFont="1" applyBorder="1" applyAlignment="1">
      <alignment horizontal="center" vertical="center"/>
    </xf>
    <xf numFmtId="0" fontId="28" fillId="0" borderId="17" xfId="42" applyFont="1" applyBorder="1" applyAlignment="1">
      <alignment horizontal="center" vertical="center"/>
    </xf>
    <xf numFmtId="0" fontId="28" fillId="0" borderId="13" xfId="42" applyFont="1" applyBorder="1" applyAlignment="1">
      <alignment horizontal="center" vertical="center"/>
    </xf>
    <xf numFmtId="0" fontId="28" fillId="25" borderId="11" xfId="42" applyFont="1" applyFill="1" applyBorder="1" applyAlignment="1">
      <alignment horizontal="center" vertical="center"/>
    </xf>
    <xf numFmtId="0" fontId="28" fillId="25" borderId="20" xfId="42" applyFont="1" applyFill="1" applyBorder="1" applyAlignment="1">
      <alignment horizontal="center" vertical="center"/>
    </xf>
    <xf numFmtId="0" fontId="28" fillId="0" borderId="19" xfId="42" applyFont="1" applyBorder="1" applyAlignment="1">
      <alignment horizontal="center" vertical="center"/>
    </xf>
    <xf numFmtId="0" fontId="28" fillId="0" borderId="11" xfId="42" applyFont="1" applyBorder="1" applyAlignment="1">
      <alignment horizontal="center" vertical="center"/>
    </xf>
    <xf numFmtId="0" fontId="28" fillId="0" borderId="20" xfId="42" applyFont="1" applyBorder="1" applyAlignment="1">
      <alignment horizontal="center" vertical="center"/>
    </xf>
    <xf numFmtId="0" fontId="30" fillId="0" borderId="19" xfId="42" applyFont="1" applyBorder="1" applyAlignment="1">
      <alignment horizontal="center" vertical="center"/>
    </xf>
    <xf numFmtId="0" fontId="30" fillId="0" borderId="11" xfId="42" applyFont="1" applyBorder="1" applyAlignment="1">
      <alignment horizontal="center" vertical="center"/>
    </xf>
    <xf numFmtId="0" fontId="30" fillId="0" borderId="20" xfId="42" applyFont="1" applyBorder="1" applyAlignment="1">
      <alignment horizontal="center" vertical="center"/>
    </xf>
    <xf numFmtId="0" fontId="28" fillId="0" borderId="13" xfId="42" applyFont="1" applyBorder="1" applyAlignment="1">
      <alignment horizontal="center" vertical="center" textRotation="255"/>
    </xf>
    <xf numFmtId="0" fontId="28" fillId="0" borderId="23" xfId="42" applyFont="1" applyBorder="1" applyAlignment="1">
      <alignment horizontal="center" vertical="center"/>
    </xf>
    <xf numFmtId="0" fontId="28" fillId="0" borderId="12" xfId="42" applyFont="1" applyBorder="1" applyAlignment="1">
      <alignment horizontal="center" vertical="center"/>
    </xf>
    <xf numFmtId="0" fontId="28" fillId="0" borderId="24" xfId="42" applyFont="1" applyBorder="1" applyAlignment="1">
      <alignment horizontal="center" vertical="center"/>
    </xf>
    <xf numFmtId="0" fontId="28" fillId="25" borderId="19" xfId="42" applyFont="1" applyFill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 textRotation="255"/>
    </xf>
    <xf numFmtId="0" fontId="28" fillId="0" borderId="21" xfId="42" applyFont="1" applyBorder="1" applyAlignment="1">
      <alignment horizontal="center" vertical="center" textRotation="255"/>
    </xf>
    <xf numFmtId="0" fontId="28" fillId="0" borderId="22" xfId="42" applyFont="1" applyBorder="1" applyAlignment="1">
      <alignment horizontal="center" vertical="center" textRotation="255"/>
    </xf>
    <xf numFmtId="0" fontId="34" fillId="25" borderId="23" xfId="42" applyFont="1" applyFill="1" applyBorder="1" applyAlignment="1">
      <alignment horizontal="center" vertical="center" shrinkToFit="1"/>
    </xf>
    <xf numFmtId="0" fontId="34" fillId="25" borderId="12" xfId="42" applyFont="1" applyFill="1" applyBorder="1" applyAlignment="1">
      <alignment horizontal="center" vertical="center" shrinkToFit="1"/>
    </xf>
    <xf numFmtId="0" fontId="34" fillId="25" borderId="24" xfId="42" applyFont="1" applyFill="1" applyBorder="1" applyAlignment="1">
      <alignment horizontal="center" vertical="center" shrinkToFit="1"/>
    </xf>
    <xf numFmtId="0" fontId="32" fillId="25" borderId="16" xfId="42" applyFont="1" applyFill="1" applyBorder="1" applyAlignment="1">
      <alignment horizontal="center" vertical="center" shrinkToFit="1"/>
    </xf>
    <xf numFmtId="0" fontId="32" fillId="25" borderId="15" xfId="42" applyFont="1" applyFill="1" applyBorder="1" applyAlignment="1">
      <alignment horizontal="center" vertical="center" shrinkToFit="1"/>
    </xf>
    <xf numFmtId="0" fontId="32" fillId="25" borderId="17" xfId="42" applyFont="1" applyFill="1" applyBorder="1" applyAlignment="1">
      <alignment horizontal="center" vertical="center" shrinkToFit="1"/>
    </xf>
    <xf numFmtId="180" fontId="30" fillId="0" borderId="19" xfId="42" applyNumberFormat="1" applyFont="1" applyBorder="1" applyAlignment="1">
      <alignment horizontal="center" vertical="center"/>
    </xf>
    <xf numFmtId="180" fontId="30" fillId="0" borderId="11" xfId="42" applyNumberFormat="1" applyFont="1" applyBorder="1" applyAlignment="1">
      <alignment horizontal="center" vertical="center"/>
    </xf>
    <xf numFmtId="180" fontId="30" fillId="0" borderId="20" xfId="42" applyNumberFormat="1" applyFont="1" applyBorder="1" applyAlignment="1">
      <alignment horizontal="center" vertical="center"/>
    </xf>
    <xf numFmtId="180" fontId="30" fillId="0" borderId="13" xfId="42" applyNumberFormat="1" applyFont="1" applyBorder="1" applyAlignment="1">
      <alignment horizontal="center" vertical="center"/>
    </xf>
    <xf numFmtId="0" fontId="30" fillId="0" borderId="0" xfId="42" applyFont="1" applyAlignment="1">
      <alignment horizontal="center" vertical="center"/>
    </xf>
    <xf numFmtId="0" fontId="28" fillId="0" borderId="0" xfId="42" applyFont="1" applyAlignment="1">
      <alignment horizontal="center" vertical="center"/>
    </xf>
    <xf numFmtId="0" fontId="28" fillId="0" borderId="10" xfId="42" applyFont="1" applyBorder="1" applyAlignment="1">
      <alignment horizontal="center" vertical="center"/>
    </xf>
    <xf numFmtId="0" fontId="33" fillId="25" borderId="0" xfId="42" applyFont="1" applyFill="1" applyAlignment="1">
      <alignment horizontal="center" vertical="center"/>
    </xf>
    <xf numFmtId="0" fontId="33" fillId="25" borderId="12" xfId="42" applyFont="1" applyFill="1" applyBorder="1" applyAlignment="1">
      <alignment horizontal="center" vertical="center"/>
    </xf>
    <xf numFmtId="0" fontId="28" fillId="25" borderId="0" xfId="42" applyFont="1" applyFill="1" applyAlignment="1">
      <alignment horizontal="center" vertical="center"/>
    </xf>
    <xf numFmtId="0" fontId="33" fillId="25" borderId="10" xfId="42" applyFont="1" applyFill="1" applyBorder="1" applyAlignment="1">
      <alignment horizontal="center" vertical="center"/>
    </xf>
    <xf numFmtId="0" fontId="33" fillId="25" borderId="23" xfId="42" applyFont="1" applyFill="1" applyBorder="1" applyAlignment="1">
      <alignment horizontal="center" vertical="center"/>
    </xf>
    <xf numFmtId="0" fontId="33" fillId="25" borderId="25" xfId="42" applyFont="1" applyFill="1" applyBorder="1" applyAlignment="1">
      <alignment horizontal="center" vertical="center"/>
    </xf>
    <xf numFmtId="0" fontId="33" fillId="25" borderId="24" xfId="42" applyFont="1" applyFill="1" applyBorder="1" applyAlignment="1">
      <alignment horizontal="center" vertical="center"/>
    </xf>
    <xf numFmtId="0" fontId="0" fillId="24" borderId="13" xfId="0" applyFill="1" applyBorder="1" applyAlignment="1">
      <alignment horizontal="center" vertical="center" shrinkToFit="1"/>
    </xf>
    <xf numFmtId="0" fontId="0" fillId="24" borderId="13" xfId="0" applyFill="1" applyBorder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178" fontId="0" fillId="24" borderId="20" xfId="0" applyNumberFormat="1" applyFill="1" applyBorder="1" applyAlignment="1">
      <alignment horizontal="center" vertical="center"/>
    </xf>
    <xf numFmtId="178" fontId="0" fillId="24" borderId="13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24" borderId="16" xfId="0" applyFill="1" applyBorder="1" applyAlignment="1">
      <alignment horizontal="center" vertical="center"/>
    </xf>
    <xf numFmtId="0" fontId="0" fillId="24" borderId="15" xfId="0" applyFill="1" applyBorder="1" applyAlignment="1">
      <alignment horizontal="center" vertical="center"/>
    </xf>
    <xf numFmtId="0" fontId="0" fillId="24" borderId="17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179" fontId="0" fillId="24" borderId="23" xfId="0" applyNumberFormat="1" applyFill="1" applyBorder="1" applyAlignment="1">
      <alignment horizontal="center" vertical="center"/>
    </xf>
    <xf numFmtId="179" fontId="0" fillId="24" borderId="12" xfId="0" applyNumberFormat="1" applyFill="1" applyBorder="1" applyAlignment="1">
      <alignment horizontal="center" vertical="center"/>
    </xf>
    <xf numFmtId="179" fontId="0" fillId="24" borderId="24" xfId="0" applyNumberFormat="1" applyFill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7" fontId="0" fillId="0" borderId="16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76" fontId="0" fillId="0" borderId="58" xfId="0" applyNumberFormat="1" applyBorder="1" applyAlignment="1">
      <alignment horizontal="center" vertical="center"/>
    </xf>
    <xf numFmtId="176" fontId="0" fillId="0" borderId="57" xfId="0" applyNumberFormat="1" applyBorder="1" applyAlignment="1">
      <alignment horizontal="center" vertical="center"/>
    </xf>
    <xf numFmtId="176" fontId="0" fillId="0" borderId="59" xfId="0" applyNumberFormat="1" applyBorder="1" applyAlignment="1">
      <alignment horizontal="center" vertical="center"/>
    </xf>
    <xf numFmtId="176" fontId="0" fillId="0" borderId="61" xfId="0" applyNumberForma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0" fillId="0" borderId="19" xfId="33" applyFont="1" applyBorder="1" applyAlignment="1">
      <alignment horizontal="right" vertical="center"/>
    </xf>
    <xf numFmtId="38" fontId="0" fillId="0" borderId="11" xfId="33" applyFont="1" applyBorder="1" applyAlignment="1">
      <alignment horizontal="right" vertical="center"/>
    </xf>
    <xf numFmtId="38" fontId="0" fillId="0" borderId="20" xfId="33" applyFont="1" applyBorder="1" applyAlignment="1">
      <alignment horizontal="right" vertical="center"/>
    </xf>
    <xf numFmtId="3" fontId="0" fillId="0" borderId="19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0" xfId="0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24" borderId="20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0" borderId="11" xfId="0" applyBorder="1"/>
    <xf numFmtId="0" fontId="0" fillId="0" borderId="20" xfId="0" applyBorder="1"/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24" borderId="11" xfId="0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8" fontId="0" fillId="24" borderId="19" xfId="33" applyFont="1" applyFill="1" applyBorder="1" applyAlignment="1">
      <alignment horizontal="center" vertical="center"/>
    </xf>
    <xf numFmtId="38" fontId="0" fillId="24" borderId="11" xfId="33" applyFont="1" applyFill="1" applyBorder="1" applyAlignment="1">
      <alignment horizontal="center" vertical="center"/>
    </xf>
    <xf numFmtId="176" fontId="0" fillId="0" borderId="58" xfId="0" applyNumberFormat="1" applyBorder="1" applyAlignment="1">
      <alignment horizontal="center" vertical="center" wrapText="1"/>
    </xf>
    <xf numFmtId="176" fontId="0" fillId="0" borderId="57" xfId="0" applyNumberFormat="1" applyBorder="1" applyAlignment="1">
      <alignment horizontal="center" vertical="center" wrapText="1"/>
    </xf>
    <xf numFmtId="176" fontId="0" fillId="0" borderId="59" xfId="0" applyNumberForma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20" fontId="0" fillId="0" borderId="56" xfId="0" applyNumberFormat="1" applyBorder="1" applyAlignment="1">
      <alignment horizontal="center" vertical="center" wrapText="1"/>
    </xf>
    <xf numFmtId="20" fontId="0" fillId="0" borderId="57" xfId="0" applyNumberFormat="1" applyBorder="1" applyAlignment="1">
      <alignment horizontal="center" vertical="center" wrapText="1"/>
    </xf>
    <xf numFmtId="3" fontId="0" fillId="0" borderId="11" xfId="0" applyNumberFormat="1" applyBorder="1" applyAlignment="1">
      <alignment vertical="center"/>
    </xf>
    <xf numFmtId="3" fontId="0" fillId="0" borderId="20" xfId="0" applyNumberFormat="1" applyBorder="1" applyAlignment="1">
      <alignment vertical="center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wrapText="1"/>
    </xf>
    <xf numFmtId="20" fontId="0" fillId="0" borderId="16" xfId="0" applyNumberFormat="1" applyBorder="1" applyAlignment="1">
      <alignment horizontal="center" vertical="center" wrapText="1"/>
    </xf>
    <xf numFmtId="20" fontId="0" fillId="0" borderId="15" xfId="0" applyNumberFormat="1" applyBorder="1" applyAlignment="1">
      <alignment horizontal="center" vertical="center" wrapText="1"/>
    </xf>
    <xf numFmtId="176" fontId="0" fillId="0" borderId="55" xfId="0" applyNumberFormat="1" applyBorder="1" applyAlignment="1">
      <alignment horizontal="center" vertical="center" wrapText="1"/>
    </xf>
    <xf numFmtId="176" fontId="0" fillId="0" borderId="15" xfId="0" applyNumberFormat="1" applyBorder="1" applyAlignment="1">
      <alignment horizontal="center" vertical="center" wrapText="1"/>
    </xf>
    <xf numFmtId="176" fontId="0" fillId="0" borderId="17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4" borderId="18" xfId="0" applyFill="1" applyBorder="1" applyAlignment="1">
      <alignment horizontal="center" vertical="center"/>
    </xf>
    <xf numFmtId="0" fontId="0" fillId="24" borderId="39" xfId="0" applyFill="1" applyBorder="1" applyAlignment="1">
      <alignment horizontal="center" vertical="center"/>
    </xf>
    <xf numFmtId="178" fontId="0" fillId="24" borderId="17" xfId="0" applyNumberFormat="1" applyFill="1" applyBorder="1" applyAlignment="1">
      <alignment horizontal="center" vertical="center"/>
    </xf>
    <xf numFmtId="178" fontId="0" fillId="24" borderId="18" xfId="0" applyNumberFormat="1" applyFill="1" applyBorder="1" applyAlignment="1">
      <alignment horizontal="center" vertical="center"/>
    </xf>
    <xf numFmtId="0" fontId="0" fillId="24" borderId="19" xfId="0" applyFill="1" applyBorder="1" applyAlignment="1">
      <alignment horizontal="center" vertical="center" shrinkToFit="1"/>
    </xf>
    <xf numFmtId="0" fontId="0" fillId="26" borderId="63" xfId="0" applyFill="1" applyBorder="1" applyAlignment="1">
      <alignment horizontal="center" vertical="center"/>
    </xf>
    <xf numFmtId="0" fontId="0" fillId="26" borderId="64" xfId="0" applyFill="1" applyBorder="1" applyAlignment="1">
      <alignment horizontal="center" vertical="center"/>
    </xf>
    <xf numFmtId="178" fontId="0" fillId="26" borderId="59" xfId="0" applyNumberFormat="1" applyFill="1" applyBorder="1" applyAlignment="1">
      <alignment horizontal="center" vertical="center"/>
    </xf>
    <xf numFmtId="178" fontId="0" fillId="26" borderId="65" xfId="0" applyNumberFormat="1" applyFill="1" applyBorder="1" applyAlignment="1">
      <alignment horizontal="center" vertical="center"/>
    </xf>
    <xf numFmtId="0" fontId="0" fillId="26" borderId="65" xfId="0" applyFill="1" applyBorder="1" applyAlignment="1">
      <alignment horizontal="center" vertical="center"/>
    </xf>
    <xf numFmtId="178" fontId="0" fillId="26" borderId="60" xfId="0" applyNumberFormat="1" applyFill="1" applyBorder="1" applyAlignment="1">
      <alignment horizontal="center" vertical="center"/>
    </xf>
    <xf numFmtId="0" fontId="0" fillId="26" borderId="60" xfId="0" applyFill="1" applyBorder="1" applyAlignment="1">
      <alignment horizontal="center" vertical="center"/>
    </xf>
    <xf numFmtId="0" fontId="0" fillId="26" borderId="57" xfId="0" applyFill="1" applyBorder="1" applyAlignment="1">
      <alignment horizontal="center" vertical="center"/>
    </xf>
    <xf numFmtId="0" fontId="0" fillId="26" borderId="59" xfId="0" applyFill="1" applyBorder="1" applyAlignment="1">
      <alignment horizontal="center" vertical="center"/>
    </xf>
    <xf numFmtId="0" fontId="0" fillId="26" borderId="61" xfId="0" applyFill="1" applyBorder="1" applyAlignment="1">
      <alignment horizontal="center" vertical="center"/>
    </xf>
    <xf numFmtId="0" fontId="0" fillId="24" borderId="22" xfId="0" applyFill="1" applyBorder="1" applyAlignment="1">
      <alignment horizontal="center" vertical="center"/>
    </xf>
    <xf numFmtId="0" fontId="0" fillId="24" borderId="40" xfId="0" applyFill="1" applyBorder="1" applyAlignment="1">
      <alignment horizontal="center" vertical="center"/>
    </xf>
    <xf numFmtId="178" fontId="0" fillId="24" borderId="24" xfId="0" applyNumberFormat="1" applyFill="1" applyBorder="1" applyAlignment="1">
      <alignment horizontal="center" vertical="center"/>
    </xf>
    <xf numFmtId="178" fontId="0" fillId="24" borderId="22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4" borderId="18" xfId="0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3" fontId="0" fillId="0" borderId="16" xfId="0" applyNumberFormat="1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178" fontId="0" fillId="26" borderId="44" xfId="0" applyNumberFormat="1" applyFill="1" applyBorder="1" applyAlignment="1">
      <alignment horizontal="center" vertical="center"/>
    </xf>
    <xf numFmtId="178" fontId="0" fillId="26" borderId="42" xfId="0" applyNumberForma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26" borderId="42" xfId="0" applyFill="1" applyBorder="1" applyAlignment="1">
      <alignment horizontal="center" vertical="center"/>
    </xf>
    <xf numFmtId="0" fontId="0" fillId="26" borderId="43" xfId="0" applyFill="1" applyBorder="1" applyAlignment="1">
      <alignment horizontal="center" vertical="center"/>
    </xf>
    <xf numFmtId="0" fontId="0" fillId="26" borderId="42" xfId="0" applyFill="1" applyBorder="1" applyAlignment="1">
      <alignment horizontal="center" vertical="center" shrinkToFit="1"/>
    </xf>
    <xf numFmtId="38" fontId="0" fillId="0" borderId="42" xfId="33" applyFont="1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35" fillId="26" borderId="42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0" fillId="26" borderId="13" xfId="0" applyFill="1" applyBorder="1" applyAlignment="1">
      <alignment horizontal="center" vertical="center" shrinkToFit="1"/>
    </xf>
    <xf numFmtId="0" fontId="0" fillId="26" borderId="13" xfId="0" applyFill="1" applyBorder="1" applyAlignment="1">
      <alignment horizontal="center" vertical="center"/>
    </xf>
    <xf numFmtId="0" fontId="0" fillId="26" borderId="26" xfId="0" applyFill="1" applyBorder="1" applyAlignment="1">
      <alignment horizontal="center" vertical="center"/>
    </xf>
    <xf numFmtId="178" fontId="0" fillId="26" borderId="20" xfId="0" applyNumberFormat="1" applyFill="1" applyBorder="1" applyAlignment="1">
      <alignment horizontal="center" vertical="center"/>
    </xf>
    <xf numFmtId="178" fontId="0" fillId="26" borderId="13" xfId="0" applyNumberFormat="1" applyFill="1" applyBorder="1" applyAlignment="1">
      <alignment horizontal="center" vertical="center"/>
    </xf>
    <xf numFmtId="38" fontId="0" fillId="0" borderId="13" xfId="33" applyFont="1" applyBorder="1" applyAlignment="1">
      <alignment horizontal="right" vertical="center"/>
    </xf>
    <xf numFmtId="0" fontId="35" fillId="26" borderId="13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0" fillId="26" borderId="51" xfId="0" applyFill="1" applyBorder="1" applyAlignment="1">
      <alignment horizontal="center" vertical="center" shrinkToFit="1"/>
    </xf>
    <xf numFmtId="0" fontId="0" fillId="26" borderId="51" xfId="0" applyFill="1" applyBorder="1" applyAlignment="1">
      <alignment horizontal="center" vertical="center"/>
    </xf>
    <xf numFmtId="0" fontId="0" fillId="26" borderId="52" xfId="0" applyFill="1" applyBorder="1" applyAlignment="1">
      <alignment horizontal="center" vertical="center"/>
    </xf>
    <xf numFmtId="178" fontId="0" fillId="26" borderId="53" xfId="0" applyNumberFormat="1" applyFill="1" applyBorder="1" applyAlignment="1">
      <alignment horizontal="center" vertical="center"/>
    </xf>
    <xf numFmtId="178" fontId="0" fillId="26" borderId="51" xfId="0" applyNumberForma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38" fontId="0" fillId="0" borderId="51" xfId="33" applyFont="1" applyBorder="1" applyAlignment="1">
      <alignment horizontal="right" vertical="center"/>
    </xf>
    <xf numFmtId="0" fontId="35" fillId="26" borderId="51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0" fillId="24" borderId="27" xfId="0" applyFill="1" applyBorder="1" applyAlignment="1">
      <alignment horizontal="center" vertical="center"/>
    </xf>
    <xf numFmtId="178" fontId="0" fillId="24" borderId="28" xfId="0" applyNumberFormat="1" applyFill="1" applyBorder="1" applyAlignment="1">
      <alignment horizontal="center" vertical="center"/>
    </xf>
    <xf numFmtId="178" fontId="0" fillId="24" borderId="14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" fontId="0" fillId="0" borderId="32" xfId="0" applyNumberForma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178" fontId="0" fillId="0" borderId="28" xfId="0" applyNumberFormat="1" applyBorder="1" applyAlignment="1" applyProtection="1">
      <alignment horizontal="center" vertical="center"/>
      <protection locked="0"/>
    </xf>
    <xf numFmtId="178" fontId="0" fillId="0" borderId="14" xfId="0" applyNumberForma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176" fontId="0" fillId="0" borderId="36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 wrapText="1"/>
    </xf>
    <xf numFmtId="20" fontId="0" fillId="0" borderId="11" xfId="0" applyNumberFormat="1" applyBorder="1" applyAlignment="1">
      <alignment horizontal="center" vertical="center" wrapText="1"/>
    </xf>
    <xf numFmtId="176" fontId="0" fillId="0" borderId="36" xfId="0" applyNumberForma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176" fontId="0" fillId="0" borderId="20" xfId="0" applyNumberFormat="1" applyBorder="1" applyAlignment="1">
      <alignment horizontal="center" vertical="center" wrapText="1"/>
    </xf>
    <xf numFmtId="177" fontId="0" fillId="0" borderId="23" xfId="0" applyNumberFormat="1" applyBorder="1" applyAlignment="1">
      <alignment horizontal="center" vertic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178" fontId="0" fillId="0" borderId="20" xfId="0" applyNumberFormat="1" applyBorder="1" applyAlignment="1" applyProtection="1">
      <alignment horizontal="center" vertical="center"/>
      <protection locked="0"/>
    </xf>
    <xf numFmtId="178" fontId="0" fillId="0" borderId="13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38" fontId="2" fillId="0" borderId="19" xfId="33" applyFill="1" applyBorder="1" applyAlignment="1">
      <alignment horizontal="right" vertical="center"/>
    </xf>
    <xf numFmtId="38" fontId="2" fillId="0" borderId="11" xfId="33" applyFill="1" applyBorder="1" applyAlignment="1">
      <alignment horizontal="right" vertical="center"/>
    </xf>
    <xf numFmtId="38" fontId="2" fillId="0" borderId="20" xfId="33" applyFill="1" applyBorder="1" applyAlignment="1">
      <alignment horizontal="right" vertical="center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 applyProtection="1">
      <alignment horizontal="center" vertical="center"/>
      <protection locked="0"/>
    </xf>
    <xf numFmtId="38" fontId="2" fillId="0" borderId="19" xfId="33" applyFill="1" applyBorder="1" applyAlignment="1" applyProtection="1">
      <alignment horizontal="center" vertical="center"/>
      <protection locked="0"/>
    </xf>
    <xf numFmtId="38" fontId="2" fillId="0" borderId="11" xfId="33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179" fontId="0" fillId="0" borderId="23" xfId="0" applyNumberFormat="1" applyBorder="1" applyAlignment="1" applyProtection="1">
      <alignment horizontal="center" vertical="center"/>
      <protection locked="0"/>
    </xf>
    <xf numFmtId="179" fontId="0" fillId="0" borderId="12" xfId="0" applyNumberFormat="1" applyBorder="1" applyAlignment="1" applyProtection="1">
      <alignment horizontal="center" vertical="center"/>
      <protection locked="0"/>
    </xf>
    <xf numFmtId="179" fontId="0" fillId="0" borderId="24" xfId="0" applyNumberFormat="1" applyBorder="1" applyAlignment="1" applyProtection="1">
      <alignment horizontal="center" vertical="center"/>
      <protection locked="0"/>
    </xf>
    <xf numFmtId="178" fontId="0" fillId="24" borderId="20" xfId="0" applyNumberFormat="1" applyFill="1" applyBorder="1" applyAlignment="1" applyProtection="1">
      <alignment horizontal="center" vertical="center"/>
      <protection locked="0"/>
    </xf>
    <xf numFmtId="178" fontId="0" fillId="24" borderId="13" xfId="0" applyNumberFormat="1" applyFill="1" applyBorder="1" applyAlignment="1" applyProtection="1">
      <alignment horizontal="center" vertical="center"/>
      <protection locked="0"/>
    </xf>
    <xf numFmtId="0" fontId="0" fillId="24" borderId="13" xfId="0" applyFill="1" applyBorder="1" applyAlignment="1" applyProtection="1">
      <alignment horizontal="center" vertical="center" shrinkToFit="1"/>
      <protection locked="0"/>
    </xf>
    <xf numFmtId="0" fontId="0" fillId="24" borderId="13" xfId="0" applyFill="1" applyBorder="1" applyAlignment="1" applyProtection="1">
      <alignment horizontal="center" vertical="center"/>
      <protection locked="0"/>
    </xf>
    <xf numFmtId="0" fontId="0" fillId="24" borderId="26" xfId="0" applyFill="1" applyBorder="1" applyAlignment="1" applyProtection="1">
      <alignment horizontal="center" vertical="center"/>
      <protection locked="0"/>
    </xf>
    <xf numFmtId="181" fontId="0" fillId="0" borderId="19" xfId="33" applyNumberFormat="1" applyFont="1" applyBorder="1" applyAlignment="1">
      <alignment horizontal="center" vertical="center"/>
    </xf>
    <xf numFmtId="181" fontId="0" fillId="0" borderId="11" xfId="33" applyNumberFormat="1" applyFont="1" applyBorder="1" applyAlignment="1">
      <alignment horizontal="center" vertical="center"/>
    </xf>
    <xf numFmtId="181" fontId="0" fillId="0" borderId="20" xfId="33" applyNumberFormat="1" applyFont="1" applyBorder="1" applyAlignment="1">
      <alignment horizontal="center" vertical="center"/>
    </xf>
    <xf numFmtId="0" fontId="0" fillId="24" borderId="19" xfId="0" applyFill="1" applyBorder="1" applyAlignment="1">
      <alignment horizontal="center" vertical="center"/>
    </xf>
    <xf numFmtId="0" fontId="0" fillId="24" borderId="62" xfId="0" applyFill="1" applyBorder="1" applyAlignment="1">
      <alignment horizontal="center" vertical="center"/>
    </xf>
    <xf numFmtId="0" fontId="0" fillId="27" borderId="13" xfId="0" applyFill="1" applyBorder="1" applyAlignment="1" applyProtection="1">
      <alignment horizontal="center" vertical="center"/>
      <protection locked="0"/>
    </xf>
    <xf numFmtId="38" fontId="2" fillId="0" borderId="19" xfId="33" applyBorder="1" applyAlignment="1">
      <alignment horizontal="right" vertical="center"/>
    </xf>
    <xf numFmtId="38" fontId="2" fillId="0" borderId="11" xfId="33" applyBorder="1" applyAlignment="1">
      <alignment horizontal="right" vertical="center"/>
    </xf>
    <xf numFmtId="38" fontId="2" fillId="0" borderId="20" xfId="33" applyBorder="1" applyAlignment="1">
      <alignment horizontal="right" vertical="center"/>
    </xf>
    <xf numFmtId="178" fontId="0" fillId="24" borderId="36" xfId="0" applyNumberFormat="1" applyFill="1" applyBorder="1" applyAlignment="1">
      <alignment horizontal="center" vertical="center"/>
    </xf>
    <xf numFmtId="181" fontId="0" fillId="0" borderId="13" xfId="33" applyNumberFormat="1" applyFont="1" applyBorder="1" applyAlignment="1">
      <alignment horizontal="right" vertical="center"/>
    </xf>
    <xf numFmtId="181" fontId="0" fillId="0" borderId="11" xfId="33" applyNumberFormat="1" applyFont="1" applyBorder="1" applyAlignment="1">
      <alignment horizontal="right" vertical="center"/>
    </xf>
    <xf numFmtId="181" fontId="0" fillId="0" borderId="20" xfId="33" applyNumberFormat="1" applyFont="1" applyBorder="1" applyAlignment="1">
      <alignment horizontal="right" vertical="center"/>
    </xf>
    <xf numFmtId="0" fontId="0" fillId="24" borderId="11" xfId="0" applyFill="1" applyBorder="1" applyAlignment="1" applyProtection="1">
      <alignment horizontal="center" vertical="center" wrapText="1"/>
      <protection locked="0"/>
    </xf>
    <xf numFmtId="0" fontId="0" fillId="24" borderId="20" xfId="0" applyFill="1" applyBorder="1" applyAlignment="1" applyProtection="1">
      <alignment horizontal="center" vertical="center" wrapText="1"/>
      <protection locked="0"/>
    </xf>
    <xf numFmtId="38" fontId="2" fillId="24" borderId="19" xfId="33" applyFill="1" applyBorder="1" applyAlignment="1" applyProtection="1">
      <alignment horizontal="right" vertical="center"/>
      <protection locked="0"/>
    </xf>
    <xf numFmtId="38" fontId="2" fillId="24" borderId="11" xfId="33" applyFill="1" applyBorder="1" applyAlignment="1" applyProtection="1">
      <alignment horizontal="right" vertical="center"/>
      <protection locked="0"/>
    </xf>
    <xf numFmtId="0" fontId="0" fillId="24" borderId="20" xfId="0" applyFill="1" applyBorder="1" applyAlignment="1" applyProtection="1">
      <alignment horizontal="center" vertical="center"/>
      <protection locked="0"/>
    </xf>
    <xf numFmtId="0" fontId="0" fillId="24" borderId="18" xfId="0" applyFill="1" applyBorder="1" applyAlignment="1" applyProtection="1">
      <alignment horizontal="center" vertical="center"/>
      <protection locked="0"/>
    </xf>
    <xf numFmtId="0" fontId="0" fillId="24" borderId="11" xfId="0" applyFill="1" applyBorder="1" applyAlignment="1" applyProtection="1">
      <alignment horizontal="center" vertical="center"/>
      <protection locked="0"/>
    </xf>
    <xf numFmtId="0" fontId="0" fillId="24" borderId="21" xfId="0" applyFill="1" applyBorder="1" applyAlignment="1" applyProtection="1">
      <alignment horizontal="center" vertical="center"/>
      <protection locked="0"/>
    </xf>
    <xf numFmtId="0" fontId="0" fillId="24" borderId="0" xfId="0" applyFill="1" applyAlignment="1" applyProtection="1">
      <alignment horizontal="center" vertical="center"/>
      <protection locked="0"/>
    </xf>
    <xf numFmtId="0" fontId="0" fillId="24" borderId="16" xfId="0" applyFill="1" applyBorder="1" applyAlignment="1" applyProtection="1">
      <alignment horizontal="center" vertical="center"/>
      <protection locked="0"/>
    </xf>
    <xf numFmtId="0" fontId="0" fillId="24" borderId="15" xfId="0" applyFill="1" applyBorder="1" applyAlignment="1" applyProtection="1">
      <alignment horizontal="center" vertical="center"/>
      <protection locked="0"/>
    </xf>
    <xf numFmtId="0" fontId="0" fillId="24" borderId="17" xfId="0" applyFill="1" applyBorder="1" applyAlignment="1" applyProtection="1">
      <alignment horizontal="center" vertical="center"/>
      <protection locked="0"/>
    </xf>
    <xf numFmtId="0" fontId="0" fillId="24" borderId="10" xfId="0" applyFill="1" applyBorder="1" applyAlignment="1" applyProtection="1">
      <alignment horizontal="center" vertical="center"/>
      <protection locked="0"/>
    </xf>
    <xf numFmtId="0" fontId="0" fillId="24" borderId="25" xfId="0" applyFill="1" applyBorder="1" applyAlignment="1" applyProtection="1">
      <alignment horizontal="center" vertical="center"/>
      <protection locked="0"/>
    </xf>
    <xf numFmtId="179" fontId="0" fillId="24" borderId="23" xfId="0" applyNumberFormat="1" applyFill="1" applyBorder="1" applyAlignment="1" applyProtection="1">
      <alignment horizontal="center" vertical="center"/>
      <protection locked="0"/>
    </xf>
    <xf numFmtId="179" fontId="0" fillId="24" borderId="12" xfId="0" applyNumberFormat="1" applyFill="1" applyBorder="1" applyAlignment="1" applyProtection="1">
      <alignment horizontal="center" vertical="center"/>
      <protection locked="0"/>
    </xf>
    <xf numFmtId="179" fontId="0" fillId="24" borderId="24" xfId="0" applyNumberFormat="1" applyFill="1" applyBorder="1" applyAlignment="1" applyProtection="1">
      <alignment horizontal="center" vertical="center"/>
      <protection locked="0"/>
    </xf>
    <xf numFmtId="0" fontId="0" fillId="24" borderId="19" xfId="0" applyFill="1" applyBorder="1" applyAlignment="1" applyProtection="1">
      <alignment horizontal="center" vertical="center"/>
      <protection locked="0"/>
    </xf>
    <xf numFmtId="0" fontId="0" fillId="24" borderId="62" xfId="0" applyFill="1" applyBorder="1" applyAlignment="1" applyProtection="1">
      <alignment horizontal="center" vertical="center"/>
      <protection locked="0"/>
    </xf>
    <xf numFmtId="178" fontId="0" fillId="24" borderId="36" xfId="0" applyNumberFormat="1" applyFill="1" applyBorder="1" applyAlignment="1" applyProtection="1">
      <alignment horizontal="center" vertical="center"/>
      <protection locked="0"/>
    </xf>
    <xf numFmtId="0" fontId="0" fillId="27" borderId="19" xfId="0" applyFill="1" applyBorder="1" applyAlignment="1" applyProtection="1">
      <alignment horizontal="center" vertical="center"/>
      <protection locked="0"/>
    </xf>
    <xf numFmtId="0" fontId="0" fillId="27" borderId="20" xfId="0" applyFill="1" applyBorder="1" applyAlignment="1" applyProtection="1">
      <alignment horizontal="center" vertical="center"/>
      <protection locked="0"/>
    </xf>
    <xf numFmtId="0" fontId="0" fillId="24" borderId="14" xfId="0" applyFill="1" applyBorder="1" applyAlignment="1" applyProtection="1">
      <alignment horizontal="center" vertical="center"/>
      <protection locked="0"/>
    </xf>
    <xf numFmtId="0" fontId="0" fillId="24" borderId="27" xfId="0" applyFill="1" applyBorder="1" applyAlignment="1" applyProtection="1">
      <alignment horizontal="center" vertical="center"/>
      <protection locked="0"/>
    </xf>
    <xf numFmtId="178" fontId="0" fillId="24" borderId="28" xfId="0" applyNumberFormat="1" applyFill="1" applyBorder="1" applyAlignment="1" applyProtection="1">
      <alignment horizontal="center" vertical="center"/>
      <protection locked="0"/>
    </xf>
    <xf numFmtId="178" fontId="0" fillId="24" borderId="14" xfId="0" applyNumberFormat="1" applyFill="1" applyBorder="1" applyAlignment="1" applyProtection="1">
      <alignment horizontal="center" vertical="center"/>
      <protection locked="0"/>
    </xf>
    <xf numFmtId="181" fontId="0" fillId="0" borderId="37" xfId="33" applyNumberFormat="1" applyFont="1" applyBorder="1" applyAlignment="1">
      <alignment horizontal="center" vertical="center"/>
    </xf>
    <xf numFmtId="181" fontId="0" fillId="0" borderId="38" xfId="33" applyNumberFormat="1" applyFont="1" applyBorder="1" applyAlignment="1">
      <alignment horizontal="center" vertical="center"/>
    </xf>
    <xf numFmtId="181" fontId="0" fillId="0" borderId="28" xfId="33" applyNumberFormat="1" applyFont="1" applyBorder="1" applyAlignment="1">
      <alignment horizontal="center" vertical="center"/>
    </xf>
    <xf numFmtId="181" fontId="0" fillId="0" borderId="14" xfId="33" applyNumberFormat="1" applyFont="1" applyBorder="1" applyAlignment="1">
      <alignment horizontal="right" vertical="center"/>
    </xf>
    <xf numFmtId="181" fontId="0" fillId="0" borderId="38" xfId="33" applyNumberFormat="1" applyFont="1" applyBorder="1" applyAlignment="1">
      <alignment horizontal="right" vertical="center"/>
    </xf>
    <xf numFmtId="181" fontId="0" fillId="0" borderId="28" xfId="33" applyNumberFormat="1" applyFont="1" applyBorder="1" applyAlignment="1">
      <alignment horizontal="right" vertical="center"/>
    </xf>
    <xf numFmtId="38" fontId="0" fillId="0" borderId="14" xfId="33" applyFont="1" applyBorder="1" applyAlignment="1">
      <alignment horizontal="right" vertical="center"/>
    </xf>
    <xf numFmtId="0" fontId="0" fillId="27" borderId="14" xfId="0" applyFill="1" applyBorder="1" applyAlignment="1" applyProtection="1">
      <alignment horizontal="center" vertical="center"/>
      <protection locked="0"/>
    </xf>
    <xf numFmtId="38" fontId="2" fillId="0" borderId="37" xfId="33" applyBorder="1" applyAlignment="1">
      <alignment horizontal="right" vertical="center"/>
    </xf>
    <xf numFmtId="38" fontId="2" fillId="0" borderId="38" xfId="33" applyBorder="1" applyAlignment="1">
      <alignment horizontal="right" vertical="center"/>
    </xf>
    <xf numFmtId="38" fontId="2" fillId="0" borderId="28" xfId="33" applyBorder="1" applyAlignment="1">
      <alignment horizontal="right" vertical="center"/>
    </xf>
    <xf numFmtId="0" fontId="0" fillId="0" borderId="32" xfId="0" applyBorder="1" applyAlignment="1">
      <alignment vertical="center"/>
    </xf>
    <xf numFmtId="0" fontId="42" fillId="0" borderId="0" xfId="44" applyFont="1" applyAlignment="1">
      <alignment horizontal="center" vertical="center"/>
    </xf>
    <xf numFmtId="0" fontId="40" fillId="0" borderId="0" xfId="44" applyFont="1" applyAlignment="1">
      <alignment horizontal="center" vertical="center"/>
    </xf>
    <xf numFmtId="0" fontId="40" fillId="0" borderId="0" xfId="44" applyFont="1" applyAlignment="1">
      <alignment horizontal="lef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00000000-0005-0000-0000-00002A000000}"/>
    <cellStyle name="標準_最新★請求書・実績記録票（移動支援）H22.12" xfId="42" xr:uid="{00000000-0005-0000-0000-00002B000000}"/>
    <cellStyle name="良い" xfId="43" builtinId="26" customBuiltin="1"/>
  </cellStyles>
  <dxfs count="2">
    <dxf>
      <font>
        <b/>
        <i val="0"/>
      </font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FF"/>
      <color rgb="FFFF66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22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6376" name="Line 1">
          <a:extLst>
            <a:ext uri="{FF2B5EF4-FFF2-40B4-BE49-F238E27FC236}">
              <a16:creationId xmlns:a16="http://schemas.microsoft.com/office/drawing/2014/main" id="{00000000-0008-0000-0000-0000E8180000}"/>
            </a:ext>
          </a:extLst>
        </xdr:cNvPr>
        <xdr:cNvSpPr>
          <a:spLocks noChangeShapeType="1"/>
        </xdr:cNvSpPr>
      </xdr:nvSpPr>
      <xdr:spPr bwMode="auto">
        <a:xfrm>
          <a:off x="2962275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22</xdr:row>
      <xdr:rowOff>0</xdr:rowOff>
    </xdr:from>
    <xdr:to>
      <xdr:col>14</xdr:col>
      <xdr:colOff>0</xdr:colOff>
      <xdr:row>22</xdr:row>
      <xdr:rowOff>0</xdr:rowOff>
    </xdr:to>
    <xdr:sp macro="" textlink="">
      <xdr:nvSpPr>
        <xdr:cNvPr id="6377" name="Line 2">
          <a:extLst>
            <a:ext uri="{FF2B5EF4-FFF2-40B4-BE49-F238E27FC236}">
              <a16:creationId xmlns:a16="http://schemas.microsoft.com/office/drawing/2014/main" id="{00000000-0008-0000-0000-0000E9180000}"/>
            </a:ext>
          </a:extLst>
        </xdr:cNvPr>
        <xdr:cNvSpPr>
          <a:spLocks noChangeShapeType="1"/>
        </xdr:cNvSpPr>
      </xdr:nvSpPr>
      <xdr:spPr bwMode="auto">
        <a:xfrm>
          <a:off x="3200400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0</xdr:colOff>
      <xdr:row>22</xdr:row>
      <xdr:rowOff>0</xdr:rowOff>
    </xdr:to>
    <xdr:sp macro="" textlink="">
      <xdr:nvSpPr>
        <xdr:cNvPr id="6378" name="Line 3">
          <a:extLst>
            <a:ext uri="{FF2B5EF4-FFF2-40B4-BE49-F238E27FC236}">
              <a16:creationId xmlns:a16="http://schemas.microsoft.com/office/drawing/2014/main" id="{00000000-0008-0000-0000-0000EA180000}"/>
            </a:ext>
          </a:extLst>
        </xdr:cNvPr>
        <xdr:cNvSpPr>
          <a:spLocks noChangeShapeType="1"/>
        </xdr:cNvSpPr>
      </xdr:nvSpPr>
      <xdr:spPr bwMode="auto">
        <a:xfrm>
          <a:off x="3438525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22</xdr:row>
      <xdr:rowOff>0</xdr:rowOff>
    </xdr:from>
    <xdr:to>
      <xdr:col>16</xdr:col>
      <xdr:colOff>0</xdr:colOff>
      <xdr:row>22</xdr:row>
      <xdr:rowOff>0</xdr:rowOff>
    </xdr:to>
    <xdr:sp macro="" textlink="">
      <xdr:nvSpPr>
        <xdr:cNvPr id="6379" name="Line 4">
          <a:extLst>
            <a:ext uri="{FF2B5EF4-FFF2-40B4-BE49-F238E27FC236}">
              <a16:creationId xmlns:a16="http://schemas.microsoft.com/office/drawing/2014/main" id="{00000000-0008-0000-0000-0000EB180000}"/>
            </a:ext>
          </a:extLst>
        </xdr:cNvPr>
        <xdr:cNvSpPr>
          <a:spLocks noChangeShapeType="1"/>
        </xdr:cNvSpPr>
      </xdr:nvSpPr>
      <xdr:spPr bwMode="auto">
        <a:xfrm>
          <a:off x="3676650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22</xdr:row>
      <xdr:rowOff>0</xdr:rowOff>
    </xdr:from>
    <xdr:to>
      <xdr:col>17</xdr:col>
      <xdr:colOff>0</xdr:colOff>
      <xdr:row>22</xdr:row>
      <xdr:rowOff>0</xdr:rowOff>
    </xdr:to>
    <xdr:sp macro="" textlink="">
      <xdr:nvSpPr>
        <xdr:cNvPr id="6380" name="Line 5">
          <a:extLst>
            <a:ext uri="{FF2B5EF4-FFF2-40B4-BE49-F238E27FC236}">
              <a16:creationId xmlns:a16="http://schemas.microsoft.com/office/drawing/2014/main" id="{00000000-0008-0000-0000-0000EC180000}"/>
            </a:ext>
          </a:extLst>
        </xdr:cNvPr>
        <xdr:cNvSpPr>
          <a:spLocks noChangeShapeType="1"/>
        </xdr:cNvSpPr>
      </xdr:nvSpPr>
      <xdr:spPr bwMode="auto">
        <a:xfrm>
          <a:off x="3914775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0</xdr:colOff>
      <xdr:row>22</xdr:row>
      <xdr:rowOff>0</xdr:rowOff>
    </xdr:to>
    <xdr:sp macro="" textlink="">
      <xdr:nvSpPr>
        <xdr:cNvPr id="6381" name="Line 6">
          <a:extLst>
            <a:ext uri="{FF2B5EF4-FFF2-40B4-BE49-F238E27FC236}">
              <a16:creationId xmlns:a16="http://schemas.microsoft.com/office/drawing/2014/main" id="{00000000-0008-0000-0000-0000ED180000}"/>
            </a:ext>
          </a:extLst>
        </xdr:cNvPr>
        <xdr:cNvSpPr>
          <a:spLocks noChangeShapeType="1"/>
        </xdr:cNvSpPr>
      </xdr:nvSpPr>
      <xdr:spPr bwMode="auto">
        <a:xfrm>
          <a:off x="4152900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0</xdr:colOff>
      <xdr:row>22</xdr:row>
      <xdr:rowOff>0</xdr:rowOff>
    </xdr:to>
    <xdr:sp macro="" textlink="">
      <xdr:nvSpPr>
        <xdr:cNvPr id="6382" name="Line 7">
          <a:extLst>
            <a:ext uri="{FF2B5EF4-FFF2-40B4-BE49-F238E27FC236}">
              <a16:creationId xmlns:a16="http://schemas.microsoft.com/office/drawing/2014/main" id="{00000000-0008-0000-0000-0000EE180000}"/>
            </a:ext>
          </a:extLst>
        </xdr:cNvPr>
        <xdr:cNvSpPr>
          <a:spLocks noChangeShapeType="1"/>
        </xdr:cNvSpPr>
      </xdr:nvSpPr>
      <xdr:spPr bwMode="auto">
        <a:xfrm>
          <a:off x="4391025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22</xdr:row>
      <xdr:rowOff>0</xdr:rowOff>
    </xdr:from>
    <xdr:to>
      <xdr:col>20</xdr:col>
      <xdr:colOff>0</xdr:colOff>
      <xdr:row>22</xdr:row>
      <xdr:rowOff>0</xdr:rowOff>
    </xdr:to>
    <xdr:sp macro="" textlink="">
      <xdr:nvSpPr>
        <xdr:cNvPr id="6383" name="Line 8">
          <a:extLst>
            <a:ext uri="{FF2B5EF4-FFF2-40B4-BE49-F238E27FC236}">
              <a16:creationId xmlns:a16="http://schemas.microsoft.com/office/drawing/2014/main" id="{00000000-0008-0000-0000-0000EF180000}"/>
            </a:ext>
          </a:extLst>
        </xdr:cNvPr>
        <xdr:cNvSpPr>
          <a:spLocks noChangeShapeType="1"/>
        </xdr:cNvSpPr>
      </xdr:nvSpPr>
      <xdr:spPr bwMode="auto">
        <a:xfrm>
          <a:off x="4629150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22</xdr:row>
      <xdr:rowOff>0</xdr:rowOff>
    </xdr:from>
    <xdr:to>
      <xdr:col>21</xdr:col>
      <xdr:colOff>0</xdr:colOff>
      <xdr:row>22</xdr:row>
      <xdr:rowOff>0</xdr:rowOff>
    </xdr:to>
    <xdr:sp macro="" textlink="">
      <xdr:nvSpPr>
        <xdr:cNvPr id="6384" name="Line 9">
          <a:extLst>
            <a:ext uri="{FF2B5EF4-FFF2-40B4-BE49-F238E27FC236}">
              <a16:creationId xmlns:a16="http://schemas.microsoft.com/office/drawing/2014/main" id="{00000000-0008-0000-0000-0000F0180000}"/>
            </a:ext>
          </a:extLst>
        </xdr:cNvPr>
        <xdr:cNvSpPr>
          <a:spLocks noChangeShapeType="1"/>
        </xdr:cNvSpPr>
      </xdr:nvSpPr>
      <xdr:spPr bwMode="auto">
        <a:xfrm>
          <a:off x="4867275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22</xdr:row>
      <xdr:rowOff>0</xdr:rowOff>
    </xdr:from>
    <xdr:to>
      <xdr:col>22</xdr:col>
      <xdr:colOff>0</xdr:colOff>
      <xdr:row>22</xdr:row>
      <xdr:rowOff>0</xdr:rowOff>
    </xdr:to>
    <xdr:sp macro="" textlink="">
      <xdr:nvSpPr>
        <xdr:cNvPr id="6385" name="Line 10">
          <a:extLst>
            <a:ext uri="{FF2B5EF4-FFF2-40B4-BE49-F238E27FC236}">
              <a16:creationId xmlns:a16="http://schemas.microsoft.com/office/drawing/2014/main" id="{00000000-0008-0000-0000-0000F1180000}"/>
            </a:ext>
          </a:extLst>
        </xdr:cNvPr>
        <xdr:cNvSpPr>
          <a:spLocks noChangeShapeType="1"/>
        </xdr:cNvSpPr>
      </xdr:nvSpPr>
      <xdr:spPr bwMode="auto">
        <a:xfrm>
          <a:off x="5105400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0</xdr:colOff>
      <xdr:row>22</xdr:row>
      <xdr:rowOff>0</xdr:rowOff>
    </xdr:to>
    <xdr:sp macro="" textlink="">
      <xdr:nvSpPr>
        <xdr:cNvPr id="6386" name="Line 11">
          <a:extLst>
            <a:ext uri="{FF2B5EF4-FFF2-40B4-BE49-F238E27FC236}">
              <a16:creationId xmlns:a16="http://schemas.microsoft.com/office/drawing/2014/main" id="{00000000-0008-0000-0000-0000F2180000}"/>
            </a:ext>
          </a:extLst>
        </xdr:cNvPr>
        <xdr:cNvSpPr>
          <a:spLocks noChangeShapeType="1"/>
        </xdr:cNvSpPr>
      </xdr:nvSpPr>
      <xdr:spPr bwMode="auto">
        <a:xfrm>
          <a:off x="5343525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0</xdr:colOff>
      <xdr:row>22</xdr:row>
      <xdr:rowOff>0</xdr:rowOff>
    </xdr:to>
    <xdr:sp macro="" textlink="">
      <xdr:nvSpPr>
        <xdr:cNvPr id="6387" name="Line 12">
          <a:extLst>
            <a:ext uri="{FF2B5EF4-FFF2-40B4-BE49-F238E27FC236}">
              <a16:creationId xmlns:a16="http://schemas.microsoft.com/office/drawing/2014/main" id="{00000000-0008-0000-0000-0000F3180000}"/>
            </a:ext>
          </a:extLst>
        </xdr:cNvPr>
        <xdr:cNvSpPr>
          <a:spLocks noChangeShapeType="1"/>
        </xdr:cNvSpPr>
      </xdr:nvSpPr>
      <xdr:spPr bwMode="auto">
        <a:xfrm>
          <a:off x="5581650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22</xdr:row>
      <xdr:rowOff>0</xdr:rowOff>
    </xdr:from>
    <xdr:to>
      <xdr:col>25</xdr:col>
      <xdr:colOff>0</xdr:colOff>
      <xdr:row>22</xdr:row>
      <xdr:rowOff>0</xdr:rowOff>
    </xdr:to>
    <xdr:sp macro="" textlink="">
      <xdr:nvSpPr>
        <xdr:cNvPr id="6388" name="Line 13">
          <a:extLst>
            <a:ext uri="{FF2B5EF4-FFF2-40B4-BE49-F238E27FC236}">
              <a16:creationId xmlns:a16="http://schemas.microsoft.com/office/drawing/2014/main" id="{00000000-0008-0000-0000-0000F4180000}"/>
            </a:ext>
          </a:extLst>
        </xdr:cNvPr>
        <xdr:cNvSpPr>
          <a:spLocks noChangeShapeType="1"/>
        </xdr:cNvSpPr>
      </xdr:nvSpPr>
      <xdr:spPr bwMode="auto">
        <a:xfrm>
          <a:off x="5819775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18</xdr:row>
      <xdr:rowOff>0</xdr:rowOff>
    </xdr:from>
    <xdr:to>
      <xdr:col>8</xdr:col>
      <xdr:colOff>0</xdr:colOff>
      <xdr:row>21</xdr:row>
      <xdr:rowOff>0</xdr:rowOff>
    </xdr:to>
    <xdr:sp macro="" textlink="">
      <xdr:nvSpPr>
        <xdr:cNvPr id="6389" name="Line 14">
          <a:extLst>
            <a:ext uri="{FF2B5EF4-FFF2-40B4-BE49-F238E27FC236}">
              <a16:creationId xmlns:a16="http://schemas.microsoft.com/office/drawing/2014/main" id="{00000000-0008-0000-0000-0000F5180000}"/>
            </a:ext>
          </a:extLst>
        </xdr:cNvPr>
        <xdr:cNvSpPr>
          <a:spLocks noChangeShapeType="1"/>
        </xdr:cNvSpPr>
      </xdr:nvSpPr>
      <xdr:spPr bwMode="auto">
        <a:xfrm>
          <a:off x="1771650" y="40386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18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390" name="Line 15">
          <a:extLst>
            <a:ext uri="{FF2B5EF4-FFF2-40B4-BE49-F238E27FC236}">
              <a16:creationId xmlns:a16="http://schemas.microsoft.com/office/drawing/2014/main" id="{00000000-0008-0000-0000-0000F6180000}"/>
            </a:ext>
          </a:extLst>
        </xdr:cNvPr>
        <xdr:cNvSpPr>
          <a:spLocks noChangeShapeType="1"/>
        </xdr:cNvSpPr>
      </xdr:nvSpPr>
      <xdr:spPr bwMode="auto">
        <a:xfrm>
          <a:off x="2247900" y="40386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6391" name="Line 16">
          <a:extLst>
            <a:ext uri="{FF2B5EF4-FFF2-40B4-BE49-F238E27FC236}">
              <a16:creationId xmlns:a16="http://schemas.microsoft.com/office/drawing/2014/main" id="{00000000-0008-0000-0000-0000F7180000}"/>
            </a:ext>
          </a:extLst>
        </xdr:cNvPr>
        <xdr:cNvSpPr>
          <a:spLocks noChangeShapeType="1"/>
        </xdr:cNvSpPr>
      </xdr:nvSpPr>
      <xdr:spPr bwMode="auto">
        <a:xfrm>
          <a:off x="3200400" y="40386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18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392" name="Line 17">
          <a:extLst>
            <a:ext uri="{FF2B5EF4-FFF2-40B4-BE49-F238E27FC236}">
              <a16:creationId xmlns:a16="http://schemas.microsoft.com/office/drawing/2014/main" id="{00000000-0008-0000-0000-0000F8180000}"/>
            </a:ext>
          </a:extLst>
        </xdr:cNvPr>
        <xdr:cNvSpPr>
          <a:spLocks noChangeShapeType="1"/>
        </xdr:cNvSpPr>
      </xdr:nvSpPr>
      <xdr:spPr bwMode="auto">
        <a:xfrm>
          <a:off x="3676650" y="40386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0</xdr:colOff>
      <xdr:row>21</xdr:row>
      <xdr:rowOff>0</xdr:rowOff>
    </xdr:to>
    <xdr:sp macro="" textlink="">
      <xdr:nvSpPr>
        <xdr:cNvPr id="6393" name="Line 18">
          <a:extLst>
            <a:ext uri="{FF2B5EF4-FFF2-40B4-BE49-F238E27FC236}">
              <a16:creationId xmlns:a16="http://schemas.microsoft.com/office/drawing/2014/main" id="{00000000-0008-0000-0000-0000F9180000}"/>
            </a:ext>
          </a:extLst>
        </xdr:cNvPr>
        <xdr:cNvSpPr>
          <a:spLocks noChangeShapeType="1"/>
        </xdr:cNvSpPr>
      </xdr:nvSpPr>
      <xdr:spPr bwMode="auto">
        <a:xfrm>
          <a:off x="4629150" y="40386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18</xdr:row>
      <xdr:rowOff>0</xdr:rowOff>
    </xdr:from>
    <xdr:to>
      <xdr:col>22</xdr:col>
      <xdr:colOff>0</xdr:colOff>
      <xdr:row>21</xdr:row>
      <xdr:rowOff>0</xdr:rowOff>
    </xdr:to>
    <xdr:sp macro="" textlink="">
      <xdr:nvSpPr>
        <xdr:cNvPr id="6394" name="Line 19">
          <a:extLst>
            <a:ext uri="{FF2B5EF4-FFF2-40B4-BE49-F238E27FC236}">
              <a16:creationId xmlns:a16="http://schemas.microsoft.com/office/drawing/2014/main" id="{00000000-0008-0000-0000-0000FA180000}"/>
            </a:ext>
          </a:extLst>
        </xdr:cNvPr>
        <xdr:cNvSpPr>
          <a:spLocks noChangeShapeType="1"/>
        </xdr:cNvSpPr>
      </xdr:nvSpPr>
      <xdr:spPr bwMode="auto">
        <a:xfrm>
          <a:off x="5105400" y="40386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39</xdr:row>
      <xdr:rowOff>0</xdr:rowOff>
    </xdr:from>
    <xdr:to>
      <xdr:col>13</xdr:col>
      <xdr:colOff>0</xdr:colOff>
      <xdr:row>39</xdr:row>
      <xdr:rowOff>0</xdr:rowOff>
    </xdr:to>
    <xdr:sp macro="" textlink="">
      <xdr:nvSpPr>
        <xdr:cNvPr id="6395" name="Line 20">
          <a:extLst>
            <a:ext uri="{FF2B5EF4-FFF2-40B4-BE49-F238E27FC236}">
              <a16:creationId xmlns:a16="http://schemas.microsoft.com/office/drawing/2014/main" id="{00000000-0008-0000-0000-0000FB180000}"/>
            </a:ext>
          </a:extLst>
        </xdr:cNvPr>
        <xdr:cNvSpPr>
          <a:spLocks noChangeShapeType="1"/>
        </xdr:cNvSpPr>
      </xdr:nvSpPr>
      <xdr:spPr bwMode="auto">
        <a:xfrm>
          <a:off x="2962275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0</xdr:colOff>
      <xdr:row>39</xdr:row>
      <xdr:rowOff>0</xdr:rowOff>
    </xdr:to>
    <xdr:sp macro="" textlink="">
      <xdr:nvSpPr>
        <xdr:cNvPr id="6396" name="Line 21">
          <a:extLst>
            <a:ext uri="{FF2B5EF4-FFF2-40B4-BE49-F238E27FC236}">
              <a16:creationId xmlns:a16="http://schemas.microsoft.com/office/drawing/2014/main" id="{00000000-0008-0000-0000-0000FC180000}"/>
            </a:ext>
          </a:extLst>
        </xdr:cNvPr>
        <xdr:cNvSpPr>
          <a:spLocks noChangeShapeType="1"/>
        </xdr:cNvSpPr>
      </xdr:nvSpPr>
      <xdr:spPr bwMode="auto">
        <a:xfrm>
          <a:off x="3200400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6397" name="Line 22">
          <a:extLst>
            <a:ext uri="{FF2B5EF4-FFF2-40B4-BE49-F238E27FC236}">
              <a16:creationId xmlns:a16="http://schemas.microsoft.com/office/drawing/2014/main" id="{00000000-0008-0000-0000-0000FD180000}"/>
            </a:ext>
          </a:extLst>
        </xdr:cNvPr>
        <xdr:cNvSpPr>
          <a:spLocks noChangeShapeType="1"/>
        </xdr:cNvSpPr>
      </xdr:nvSpPr>
      <xdr:spPr bwMode="auto">
        <a:xfrm>
          <a:off x="3438525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39</xdr:row>
      <xdr:rowOff>0</xdr:rowOff>
    </xdr:from>
    <xdr:to>
      <xdr:col>16</xdr:col>
      <xdr:colOff>0</xdr:colOff>
      <xdr:row>39</xdr:row>
      <xdr:rowOff>0</xdr:rowOff>
    </xdr:to>
    <xdr:sp macro="" textlink="">
      <xdr:nvSpPr>
        <xdr:cNvPr id="6398" name="Line 23">
          <a:extLst>
            <a:ext uri="{FF2B5EF4-FFF2-40B4-BE49-F238E27FC236}">
              <a16:creationId xmlns:a16="http://schemas.microsoft.com/office/drawing/2014/main" id="{00000000-0008-0000-0000-0000FE180000}"/>
            </a:ext>
          </a:extLst>
        </xdr:cNvPr>
        <xdr:cNvSpPr>
          <a:spLocks noChangeShapeType="1"/>
        </xdr:cNvSpPr>
      </xdr:nvSpPr>
      <xdr:spPr bwMode="auto">
        <a:xfrm>
          <a:off x="3676650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39</xdr:row>
      <xdr:rowOff>0</xdr:rowOff>
    </xdr:from>
    <xdr:to>
      <xdr:col>17</xdr:col>
      <xdr:colOff>0</xdr:colOff>
      <xdr:row>39</xdr:row>
      <xdr:rowOff>0</xdr:rowOff>
    </xdr:to>
    <xdr:sp macro="" textlink="">
      <xdr:nvSpPr>
        <xdr:cNvPr id="6399" name="Line 24">
          <a:extLst>
            <a:ext uri="{FF2B5EF4-FFF2-40B4-BE49-F238E27FC236}">
              <a16:creationId xmlns:a16="http://schemas.microsoft.com/office/drawing/2014/main" id="{00000000-0008-0000-0000-0000FF180000}"/>
            </a:ext>
          </a:extLst>
        </xdr:cNvPr>
        <xdr:cNvSpPr>
          <a:spLocks noChangeShapeType="1"/>
        </xdr:cNvSpPr>
      </xdr:nvSpPr>
      <xdr:spPr bwMode="auto">
        <a:xfrm>
          <a:off x="3914775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39</xdr:row>
      <xdr:rowOff>0</xdr:rowOff>
    </xdr:from>
    <xdr:to>
      <xdr:col>18</xdr:col>
      <xdr:colOff>0</xdr:colOff>
      <xdr:row>39</xdr:row>
      <xdr:rowOff>0</xdr:rowOff>
    </xdr:to>
    <xdr:sp macro="" textlink="">
      <xdr:nvSpPr>
        <xdr:cNvPr id="6400" name="Line 25">
          <a:extLst>
            <a:ext uri="{FF2B5EF4-FFF2-40B4-BE49-F238E27FC236}">
              <a16:creationId xmlns:a16="http://schemas.microsoft.com/office/drawing/2014/main" id="{00000000-0008-0000-0000-000000190000}"/>
            </a:ext>
          </a:extLst>
        </xdr:cNvPr>
        <xdr:cNvSpPr>
          <a:spLocks noChangeShapeType="1"/>
        </xdr:cNvSpPr>
      </xdr:nvSpPr>
      <xdr:spPr bwMode="auto">
        <a:xfrm>
          <a:off x="4152900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39</xdr:row>
      <xdr:rowOff>0</xdr:rowOff>
    </xdr:from>
    <xdr:to>
      <xdr:col>19</xdr:col>
      <xdr:colOff>0</xdr:colOff>
      <xdr:row>39</xdr:row>
      <xdr:rowOff>0</xdr:rowOff>
    </xdr:to>
    <xdr:sp macro="" textlink="">
      <xdr:nvSpPr>
        <xdr:cNvPr id="6401" name="Line 26">
          <a:extLst>
            <a:ext uri="{FF2B5EF4-FFF2-40B4-BE49-F238E27FC236}">
              <a16:creationId xmlns:a16="http://schemas.microsoft.com/office/drawing/2014/main" id="{00000000-0008-0000-0000-000001190000}"/>
            </a:ext>
          </a:extLst>
        </xdr:cNvPr>
        <xdr:cNvSpPr>
          <a:spLocks noChangeShapeType="1"/>
        </xdr:cNvSpPr>
      </xdr:nvSpPr>
      <xdr:spPr bwMode="auto">
        <a:xfrm>
          <a:off x="4391025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39</xdr:row>
      <xdr:rowOff>0</xdr:rowOff>
    </xdr:from>
    <xdr:to>
      <xdr:col>20</xdr:col>
      <xdr:colOff>0</xdr:colOff>
      <xdr:row>39</xdr:row>
      <xdr:rowOff>0</xdr:rowOff>
    </xdr:to>
    <xdr:sp macro="" textlink="">
      <xdr:nvSpPr>
        <xdr:cNvPr id="6402" name="Line 27">
          <a:extLst>
            <a:ext uri="{FF2B5EF4-FFF2-40B4-BE49-F238E27FC236}">
              <a16:creationId xmlns:a16="http://schemas.microsoft.com/office/drawing/2014/main" id="{00000000-0008-0000-0000-000002190000}"/>
            </a:ext>
          </a:extLst>
        </xdr:cNvPr>
        <xdr:cNvSpPr>
          <a:spLocks noChangeShapeType="1"/>
        </xdr:cNvSpPr>
      </xdr:nvSpPr>
      <xdr:spPr bwMode="auto">
        <a:xfrm>
          <a:off x="4629150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39</xdr:row>
      <xdr:rowOff>0</xdr:rowOff>
    </xdr:from>
    <xdr:to>
      <xdr:col>21</xdr:col>
      <xdr:colOff>0</xdr:colOff>
      <xdr:row>39</xdr:row>
      <xdr:rowOff>0</xdr:rowOff>
    </xdr:to>
    <xdr:sp macro="" textlink="">
      <xdr:nvSpPr>
        <xdr:cNvPr id="6403" name="Line 28">
          <a:extLst>
            <a:ext uri="{FF2B5EF4-FFF2-40B4-BE49-F238E27FC236}">
              <a16:creationId xmlns:a16="http://schemas.microsoft.com/office/drawing/2014/main" id="{00000000-0008-0000-0000-000003190000}"/>
            </a:ext>
          </a:extLst>
        </xdr:cNvPr>
        <xdr:cNvSpPr>
          <a:spLocks noChangeShapeType="1"/>
        </xdr:cNvSpPr>
      </xdr:nvSpPr>
      <xdr:spPr bwMode="auto">
        <a:xfrm>
          <a:off x="4867275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39</xdr:row>
      <xdr:rowOff>0</xdr:rowOff>
    </xdr:from>
    <xdr:to>
      <xdr:col>22</xdr:col>
      <xdr:colOff>0</xdr:colOff>
      <xdr:row>39</xdr:row>
      <xdr:rowOff>0</xdr:rowOff>
    </xdr:to>
    <xdr:sp macro="" textlink="">
      <xdr:nvSpPr>
        <xdr:cNvPr id="6404" name="Line 29">
          <a:extLst>
            <a:ext uri="{FF2B5EF4-FFF2-40B4-BE49-F238E27FC236}">
              <a16:creationId xmlns:a16="http://schemas.microsoft.com/office/drawing/2014/main" id="{00000000-0008-0000-0000-000004190000}"/>
            </a:ext>
          </a:extLst>
        </xdr:cNvPr>
        <xdr:cNvSpPr>
          <a:spLocks noChangeShapeType="1"/>
        </xdr:cNvSpPr>
      </xdr:nvSpPr>
      <xdr:spPr bwMode="auto">
        <a:xfrm>
          <a:off x="5105400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0</xdr:colOff>
      <xdr:row>39</xdr:row>
      <xdr:rowOff>0</xdr:rowOff>
    </xdr:to>
    <xdr:sp macro="" textlink="">
      <xdr:nvSpPr>
        <xdr:cNvPr id="6405" name="Line 30">
          <a:extLst>
            <a:ext uri="{FF2B5EF4-FFF2-40B4-BE49-F238E27FC236}">
              <a16:creationId xmlns:a16="http://schemas.microsoft.com/office/drawing/2014/main" id="{00000000-0008-0000-0000-000005190000}"/>
            </a:ext>
          </a:extLst>
        </xdr:cNvPr>
        <xdr:cNvSpPr>
          <a:spLocks noChangeShapeType="1"/>
        </xdr:cNvSpPr>
      </xdr:nvSpPr>
      <xdr:spPr bwMode="auto">
        <a:xfrm>
          <a:off x="5343525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0</xdr:colOff>
      <xdr:row>39</xdr:row>
      <xdr:rowOff>0</xdr:rowOff>
    </xdr:to>
    <xdr:sp macro="" textlink="">
      <xdr:nvSpPr>
        <xdr:cNvPr id="6406" name="Line 31">
          <a:extLst>
            <a:ext uri="{FF2B5EF4-FFF2-40B4-BE49-F238E27FC236}">
              <a16:creationId xmlns:a16="http://schemas.microsoft.com/office/drawing/2014/main" id="{00000000-0008-0000-0000-000006190000}"/>
            </a:ext>
          </a:extLst>
        </xdr:cNvPr>
        <xdr:cNvSpPr>
          <a:spLocks noChangeShapeType="1"/>
        </xdr:cNvSpPr>
      </xdr:nvSpPr>
      <xdr:spPr bwMode="auto">
        <a:xfrm>
          <a:off x="5581650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39</xdr:row>
      <xdr:rowOff>0</xdr:rowOff>
    </xdr:from>
    <xdr:to>
      <xdr:col>25</xdr:col>
      <xdr:colOff>0</xdr:colOff>
      <xdr:row>39</xdr:row>
      <xdr:rowOff>0</xdr:rowOff>
    </xdr:to>
    <xdr:sp macro="" textlink="">
      <xdr:nvSpPr>
        <xdr:cNvPr id="6407" name="Line 32">
          <a:extLst>
            <a:ext uri="{FF2B5EF4-FFF2-40B4-BE49-F238E27FC236}">
              <a16:creationId xmlns:a16="http://schemas.microsoft.com/office/drawing/2014/main" id="{00000000-0008-0000-0000-000007190000}"/>
            </a:ext>
          </a:extLst>
        </xdr:cNvPr>
        <xdr:cNvSpPr>
          <a:spLocks noChangeShapeType="1"/>
        </xdr:cNvSpPr>
      </xdr:nvSpPr>
      <xdr:spPr bwMode="auto">
        <a:xfrm>
          <a:off x="5819775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6408" name="Line 33">
          <a:extLst>
            <a:ext uri="{FF2B5EF4-FFF2-40B4-BE49-F238E27FC236}">
              <a16:creationId xmlns:a16="http://schemas.microsoft.com/office/drawing/2014/main" id="{00000000-0008-0000-0000-000008190000}"/>
            </a:ext>
          </a:extLst>
        </xdr:cNvPr>
        <xdr:cNvSpPr>
          <a:spLocks noChangeShapeType="1"/>
        </xdr:cNvSpPr>
      </xdr:nvSpPr>
      <xdr:spPr bwMode="auto">
        <a:xfrm flipH="1">
          <a:off x="581025" y="7086600"/>
          <a:ext cx="214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6409" name="Line 34">
          <a:extLst>
            <a:ext uri="{FF2B5EF4-FFF2-40B4-BE49-F238E27FC236}">
              <a16:creationId xmlns:a16="http://schemas.microsoft.com/office/drawing/2014/main" id="{00000000-0008-0000-0000-000009190000}"/>
            </a:ext>
          </a:extLst>
        </xdr:cNvPr>
        <xdr:cNvSpPr>
          <a:spLocks noChangeShapeType="1"/>
        </xdr:cNvSpPr>
      </xdr:nvSpPr>
      <xdr:spPr bwMode="auto">
        <a:xfrm flipH="1">
          <a:off x="581025" y="7086600"/>
          <a:ext cx="214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0</xdr:rowOff>
    </xdr:from>
    <xdr:to>
      <xdr:col>16</xdr:col>
      <xdr:colOff>0</xdr:colOff>
      <xdr:row>29</xdr:row>
      <xdr:rowOff>0</xdr:rowOff>
    </xdr:to>
    <xdr:sp macro="" textlink="">
      <xdr:nvSpPr>
        <xdr:cNvPr id="6410" name="Line 35">
          <a:extLst>
            <a:ext uri="{FF2B5EF4-FFF2-40B4-BE49-F238E27FC236}">
              <a16:creationId xmlns:a16="http://schemas.microsoft.com/office/drawing/2014/main" id="{00000000-0008-0000-0000-00000A190000}"/>
            </a:ext>
          </a:extLst>
        </xdr:cNvPr>
        <xdr:cNvSpPr>
          <a:spLocks noChangeShapeType="1"/>
        </xdr:cNvSpPr>
      </xdr:nvSpPr>
      <xdr:spPr bwMode="auto">
        <a:xfrm flipH="1">
          <a:off x="2724150" y="70866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0</xdr:rowOff>
    </xdr:from>
    <xdr:to>
      <xdr:col>16</xdr:col>
      <xdr:colOff>0</xdr:colOff>
      <xdr:row>29</xdr:row>
      <xdr:rowOff>0</xdr:rowOff>
    </xdr:to>
    <xdr:sp macro="" textlink="">
      <xdr:nvSpPr>
        <xdr:cNvPr id="6411" name="Line 36">
          <a:extLst>
            <a:ext uri="{FF2B5EF4-FFF2-40B4-BE49-F238E27FC236}">
              <a16:creationId xmlns:a16="http://schemas.microsoft.com/office/drawing/2014/main" id="{00000000-0008-0000-0000-00000B190000}"/>
            </a:ext>
          </a:extLst>
        </xdr:cNvPr>
        <xdr:cNvSpPr>
          <a:spLocks noChangeShapeType="1"/>
        </xdr:cNvSpPr>
      </xdr:nvSpPr>
      <xdr:spPr bwMode="auto">
        <a:xfrm flipH="1">
          <a:off x="2724150" y="70866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29</xdr:row>
      <xdr:rowOff>0</xdr:rowOff>
    </xdr:from>
    <xdr:to>
      <xdr:col>26</xdr:col>
      <xdr:colOff>0</xdr:colOff>
      <xdr:row>29</xdr:row>
      <xdr:rowOff>0</xdr:rowOff>
    </xdr:to>
    <xdr:sp macro="" textlink="">
      <xdr:nvSpPr>
        <xdr:cNvPr id="6412" name="Line 37">
          <a:extLst>
            <a:ext uri="{FF2B5EF4-FFF2-40B4-BE49-F238E27FC236}">
              <a16:creationId xmlns:a16="http://schemas.microsoft.com/office/drawing/2014/main" id="{00000000-0008-0000-0000-00000C190000}"/>
            </a:ext>
          </a:extLst>
        </xdr:cNvPr>
        <xdr:cNvSpPr>
          <a:spLocks noChangeShapeType="1"/>
        </xdr:cNvSpPr>
      </xdr:nvSpPr>
      <xdr:spPr bwMode="auto">
        <a:xfrm flipH="1">
          <a:off x="3676650" y="7086600"/>
          <a:ext cx="2381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33</xdr:row>
      <xdr:rowOff>0</xdr:rowOff>
    </xdr:from>
    <xdr:to>
      <xdr:col>25</xdr:col>
      <xdr:colOff>219075</xdr:colOff>
      <xdr:row>33</xdr:row>
      <xdr:rowOff>0</xdr:rowOff>
    </xdr:to>
    <xdr:sp macro="" textlink="">
      <xdr:nvSpPr>
        <xdr:cNvPr id="6413" name="Line 39">
          <a:extLst>
            <a:ext uri="{FF2B5EF4-FFF2-40B4-BE49-F238E27FC236}">
              <a16:creationId xmlns:a16="http://schemas.microsoft.com/office/drawing/2014/main" id="{00000000-0008-0000-0000-00000D190000}"/>
            </a:ext>
          </a:extLst>
        </xdr:cNvPr>
        <xdr:cNvSpPr>
          <a:spLocks noChangeShapeType="1"/>
        </xdr:cNvSpPr>
      </xdr:nvSpPr>
      <xdr:spPr bwMode="auto">
        <a:xfrm>
          <a:off x="1533525" y="8191500"/>
          <a:ext cx="45053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120650</xdr:colOff>
      <xdr:row>19</xdr:row>
      <xdr:rowOff>12699</xdr:rowOff>
    </xdr:from>
    <xdr:to>
      <xdr:col>19</xdr:col>
      <xdr:colOff>69850</xdr:colOff>
      <xdr:row>34</xdr:row>
      <xdr:rowOff>194949</xdr:rowOff>
    </xdr:to>
    <xdr:sp macro="" textlink="">
      <xdr:nvSpPr>
        <xdr:cNvPr id="5" name="Line 81">
          <a:extLst>
            <a:ext uri="{FF2B5EF4-FFF2-40B4-BE49-F238E27FC236}">
              <a16:creationId xmlns:a16="http://schemas.microsoft.com/office/drawing/2014/main" id="{16025DBB-37BA-403C-B943-DCF6BA96E56E}"/>
            </a:ext>
          </a:extLst>
        </xdr:cNvPr>
        <xdr:cNvSpPr>
          <a:spLocks noChangeShapeType="1"/>
        </xdr:cNvSpPr>
      </xdr:nvSpPr>
      <xdr:spPr bwMode="auto">
        <a:xfrm rot="-180000" flipH="1" flipV="1">
          <a:off x="2978150" y="5632449"/>
          <a:ext cx="95250" cy="50400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85725</xdr:colOff>
      <xdr:row>14</xdr:row>
      <xdr:rowOff>28575</xdr:rowOff>
    </xdr:from>
    <xdr:to>
      <xdr:col>49</xdr:col>
      <xdr:colOff>142875</xdr:colOff>
      <xdr:row>14</xdr:row>
      <xdr:rowOff>295275</xdr:rowOff>
    </xdr:to>
    <xdr:sp macro="" textlink="">
      <xdr:nvSpPr>
        <xdr:cNvPr id="1329" name="Oval 15">
          <a:extLst>
            <a:ext uri="{FF2B5EF4-FFF2-40B4-BE49-F238E27FC236}">
              <a16:creationId xmlns:a16="http://schemas.microsoft.com/office/drawing/2014/main" id="{00000000-0008-0000-0100-000031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37433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85725</xdr:colOff>
      <xdr:row>14</xdr:row>
      <xdr:rowOff>28575</xdr:rowOff>
    </xdr:from>
    <xdr:to>
      <xdr:col>51</xdr:col>
      <xdr:colOff>142875</xdr:colOff>
      <xdr:row>14</xdr:row>
      <xdr:rowOff>295275</xdr:rowOff>
    </xdr:to>
    <xdr:sp macro="" textlink="">
      <xdr:nvSpPr>
        <xdr:cNvPr id="1330" name="Oval 16">
          <a:extLst>
            <a:ext uri="{FF2B5EF4-FFF2-40B4-BE49-F238E27FC236}">
              <a16:creationId xmlns:a16="http://schemas.microsoft.com/office/drawing/2014/main" id="{00000000-0008-0000-0100-000032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37433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48</xdr:col>
      <xdr:colOff>85725</xdr:colOff>
      <xdr:row>15</xdr:row>
      <xdr:rowOff>28575</xdr:rowOff>
    </xdr:from>
    <xdr:to>
      <xdr:col>49</xdr:col>
      <xdr:colOff>142875</xdr:colOff>
      <xdr:row>15</xdr:row>
      <xdr:rowOff>295275</xdr:rowOff>
    </xdr:to>
    <xdr:sp macro="" textlink="">
      <xdr:nvSpPr>
        <xdr:cNvPr id="1331" name="Oval 17">
          <a:extLst>
            <a:ext uri="{FF2B5EF4-FFF2-40B4-BE49-F238E27FC236}">
              <a16:creationId xmlns:a16="http://schemas.microsoft.com/office/drawing/2014/main" id="{00000000-0008-0000-0100-000033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40671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85725</xdr:colOff>
      <xdr:row>15</xdr:row>
      <xdr:rowOff>28575</xdr:rowOff>
    </xdr:from>
    <xdr:to>
      <xdr:col>51</xdr:col>
      <xdr:colOff>142875</xdr:colOff>
      <xdr:row>15</xdr:row>
      <xdr:rowOff>295275</xdr:rowOff>
    </xdr:to>
    <xdr:sp macro="" textlink="">
      <xdr:nvSpPr>
        <xdr:cNvPr id="1332" name="Oval 18">
          <a:extLst>
            <a:ext uri="{FF2B5EF4-FFF2-40B4-BE49-F238E27FC236}">
              <a16:creationId xmlns:a16="http://schemas.microsoft.com/office/drawing/2014/main" id="{00000000-0008-0000-0100-000034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40671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48</xdr:col>
      <xdr:colOff>85725</xdr:colOff>
      <xdr:row>16</xdr:row>
      <xdr:rowOff>28575</xdr:rowOff>
    </xdr:from>
    <xdr:to>
      <xdr:col>49</xdr:col>
      <xdr:colOff>142875</xdr:colOff>
      <xdr:row>16</xdr:row>
      <xdr:rowOff>295275</xdr:rowOff>
    </xdr:to>
    <xdr:sp macro="" textlink="">
      <xdr:nvSpPr>
        <xdr:cNvPr id="1333" name="Oval 19">
          <a:extLst>
            <a:ext uri="{FF2B5EF4-FFF2-40B4-BE49-F238E27FC236}">
              <a16:creationId xmlns:a16="http://schemas.microsoft.com/office/drawing/2014/main" id="{00000000-0008-0000-0100-000035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43910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85725</xdr:colOff>
      <xdr:row>16</xdr:row>
      <xdr:rowOff>28575</xdr:rowOff>
    </xdr:from>
    <xdr:to>
      <xdr:col>51</xdr:col>
      <xdr:colOff>142875</xdr:colOff>
      <xdr:row>16</xdr:row>
      <xdr:rowOff>295275</xdr:rowOff>
    </xdr:to>
    <xdr:sp macro="" textlink="">
      <xdr:nvSpPr>
        <xdr:cNvPr id="1334" name="Oval 20">
          <a:extLst>
            <a:ext uri="{FF2B5EF4-FFF2-40B4-BE49-F238E27FC236}">
              <a16:creationId xmlns:a16="http://schemas.microsoft.com/office/drawing/2014/main" id="{00000000-0008-0000-0100-000036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43910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48</xdr:col>
      <xdr:colOff>85725</xdr:colOff>
      <xdr:row>17</xdr:row>
      <xdr:rowOff>28575</xdr:rowOff>
    </xdr:from>
    <xdr:to>
      <xdr:col>49</xdr:col>
      <xdr:colOff>142875</xdr:colOff>
      <xdr:row>17</xdr:row>
      <xdr:rowOff>295275</xdr:rowOff>
    </xdr:to>
    <xdr:sp macro="" textlink="">
      <xdr:nvSpPr>
        <xdr:cNvPr id="1335" name="Oval 21">
          <a:extLst>
            <a:ext uri="{FF2B5EF4-FFF2-40B4-BE49-F238E27FC236}">
              <a16:creationId xmlns:a16="http://schemas.microsoft.com/office/drawing/2014/main" id="{00000000-0008-0000-0100-000037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47148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85725</xdr:colOff>
      <xdr:row>17</xdr:row>
      <xdr:rowOff>28575</xdr:rowOff>
    </xdr:from>
    <xdr:to>
      <xdr:col>51</xdr:col>
      <xdr:colOff>142875</xdr:colOff>
      <xdr:row>17</xdr:row>
      <xdr:rowOff>295275</xdr:rowOff>
    </xdr:to>
    <xdr:sp macro="" textlink="">
      <xdr:nvSpPr>
        <xdr:cNvPr id="1336" name="Oval 22">
          <a:extLs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47148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48</xdr:col>
      <xdr:colOff>85725</xdr:colOff>
      <xdr:row>18</xdr:row>
      <xdr:rowOff>28575</xdr:rowOff>
    </xdr:from>
    <xdr:to>
      <xdr:col>49</xdr:col>
      <xdr:colOff>142875</xdr:colOff>
      <xdr:row>18</xdr:row>
      <xdr:rowOff>295275</xdr:rowOff>
    </xdr:to>
    <xdr:sp macro="" textlink="">
      <xdr:nvSpPr>
        <xdr:cNvPr id="1337" name="Oval 23">
          <a:extLs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50387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85725</xdr:colOff>
      <xdr:row>18</xdr:row>
      <xdr:rowOff>28575</xdr:rowOff>
    </xdr:from>
    <xdr:to>
      <xdr:col>51</xdr:col>
      <xdr:colOff>142875</xdr:colOff>
      <xdr:row>18</xdr:row>
      <xdr:rowOff>295275</xdr:rowOff>
    </xdr:to>
    <xdr:sp macro="" textlink="">
      <xdr:nvSpPr>
        <xdr:cNvPr id="1338" name="Oval 24">
          <a:extLs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50387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48</xdr:col>
      <xdr:colOff>85725</xdr:colOff>
      <xdr:row>19</xdr:row>
      <xdr:rowOff>28575</xdr:rowOff>
    </xdr:from>
    <xdr:to>
      <xdr:col>49</xdr:col>
      <xdr:colOff>142875</xdr:colOff>
      <xdr:row>19</xdr:row>
      <xdr:rowOff>295275</xdr:rowOff>
    </xdr:to>
    <xdr:sp macro="" textlink="">
      <xdr:nvSpPr>
        <xdr:cNvPr id="1339" name="Oval 25">
          <a:extLst>
            <a:ext uri="{FF2B5EF4-FFF2-40B4-BE49-F238E27FC236}">
              <a16:creationId xmlns:a16="http://schemas.microsoft.com/office/drawing/2014/main" id="{00000000-0008-0000-0100-00003B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53625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85725</xdr:colOff>
      <xdr:row>19</xdr:row>
      <xdr:rowOff>28575</xdr:rowOff>
    </xdr:from>
    <xdr:to>
      <xdr:col>51</xdr:col>
      <xdr:colOff>142875</xdr:colOff>
      <xdr:row>19</xdr:row>
      <xdr:rowOff>295275</xdr:rowOff>
    </xdr:to>
    <xdr:sp macro="" textlink="">
      <xdr:nvSpPr>
        <xdr:cNvPr id="1340" name="Oval 26">
          <a:extLst>
            <a:ext uri="{FF2B5EF4-FFF2-40B4-BE49-F238E27FC236}">
              <a16:creationId xmlns:a16="http://schemas.microsoft.com/office/drawing/2014/main" id="{00000000-0008-0000-0100-00003C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53625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48</xdr:col>
      <xdr:colOff>85725</xdr:colOff>
      <xdr:row>20</xdr:row>
      <xdr:rowOff>28575</xdr:rowOff>
    </xdr:from>
    <xdr:to>
      <xdr:col>49</xdr:col>
      <xdr:colOff>142875</xdr:colOff>
      <xdr:row>20</xdr:row>
      <xdr:rowOff>295275</xdr:rowOff>
    </xdr:to>
    <xdr:sp macro="" textlink="">
      <xdr:nvSpPr>
        <xdr:cNvPr id="1341" name="Oval 27">
          <a:extLst>
            <a:ext uri="{FF2B5EF4-FFF2-40B4-BE49-F238E27FC236}">
              <a16:creationId xmlns:a16="http://schemas.microsoft.com/office/drawing/2014/main" id="{00000000-0008-0000-0100-00003D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56864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85725</xdr:colOff>
      <xdr:row>20</xdr:row>
      <xdr:rowOff>28575</xdr:rowOff>
    </xdr:from>
    <xdr:to>
      <xdr:col>51</xdr:col>
      <xdr:colOff>142875</xdr:colOff>
      <xdr:row>20</xdr:row>
      <xdr:rowOff>295275</xdr:rowOff>
    </xdr:to>
    <xdr:sp macro="" textlink="">
      <xdr:nvSpPr>
        <xdr:cNvPr id="1342" name="Oval 28">
          <a:extLst>
            <a:ext uri="{FF2B5EF4-FFF2-40B4-BE49-F238E27FC236}">
              <a16:creationId xmlns:a16="http://schemas.microsoft.com/office/drawing/2014/main" id="{00000000-0008-0000-0100-00003E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56864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48</xdr:col>
      <xdr:colOff>85725</xdr:colOff>
      <xdr:row>21</xdr:row>
      <xdr:rowOff>28575</xdr:rowOff>
    </xdr:from>
    <xdr:to>
      <xdr:col>49</xdr:col>
      <xdr:colOff>142875</xdr:colOff>
      <xdr:row>21</xdr:row>
      <xdr:rowOff>295275</xdr:rowOff>
    </xdr:to>
    <xdr:sp macro="" textlink="">
      <xdr:nvSpPr>
        <xdr:cNvPr id="1343" name="Oval 29">
          <a:extLst>
            <a:ext uri="{FF2B5EF4-FFF2-40B4-BE49-F238E27FC236}">
              <a16:creationId xmlns:a16="http://schemas.microsoft.com/office/drawing/2014/main" id="{00000000-0008-0000-0100-00003F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60102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85725</xdr:colOff>
      <xdr:row>21</xdr:row>
      <xdr:rowOff>28575</xdr:rowOff>
    </xdr:from>
    <xdr:to>
      <xdr:col>51</xdr:col>
      <xdr:colOff>142875</xdr:colOff>
      <xdr:row>21</xdr:row>
      <xdr:rowOff>295275</xdr:rowOff>
    </xdr:to>
    <xdr:sp macro="" textlink="">
      <xdr:nvSpPr>
        <xdr:cNvPr id="1344" name="Oval 30">
          <a:extLst>
            <a:ext uri="{FF2B5EF4-FFF2-40B4-BE49-F238E27FC236}">
              <a16:creationId xmlns:a16="http://schemas.microsoft.com/office/drawing/2014/main" id="{00000000-0008-0000-0100-000040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60102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48</xdr:col>
      <xdr:colOff>85725</xdr:colOff>
      <xdr:row>22</xdr:row>
      <xdr:rowOff>28575</xdr:rowOff>
    </xdr:from>
    <xdr:to>
      <xdr:col>49</xdr:col>
      <xdr:colOff>142875</xdr:colOff>
      <xdr:row>22</xdr:row>
      <xdr:rowOff>295275</xdr:rowOff>
    </xdr:to>
    <xdr:sp macro="" textlink="">
      <xdr:nvSpPr>
        <xdr:cNvPr id="1345" name="Oval 31">
          <a:extLst>
            <a:ext uri="{FF2B5EF4-FFF2-40B4-BE49-F238E27FC236}">
              <a16:creationId xmlns:a16="http://schemas.microsoft.com/office/drawing/2014/main" id="{00000000-0008-0000-0100-000041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63341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85725</xdr:colOff>
      <xdr:row>22</xdr:row>
      <xdr:rowOff>28575</xdr:rowOff>
    </xdr:from>
    <xdr:to>
      <xdr:col>51</xdr:col>
      <xdr:colOff>142875</xdr:colOff>
      <xdr:row>22</xdr:row>
      <xdr:rowOff>295275</xdr:rowOff>
    </xdr:to>
    <xdr:sp macro="" textlink="">
      <xdr:nvSpPr>
        <xdr:cNvPr id="1346" name="Oval 32">
          <a:extLst>
            <a:ext uri="{FF2B5EF4-FFF2-40B4-BE49-F238E27FC236}">
              <a16:creationId xmlns:a16="http://schemas.microsoft.com/office/drawing/2014/main" id="{00000000-0008-0000-0100-000042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63341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48</xdr:col>
      <xdr:colOff>85725</xdr:colOff>
      <xdr:row>25</xdr:row>
      <xdr:rowOff>28575</xdr:rowOff>
    </xdr:from>
    <xdr:to>
      <xdr:col>49</xdr:col>
      <xdr:colOff>142875</xdr:colOff>
      <xdr:row>25</xdr:row>
      <xdr:rowOff>295275</xdr:rowOff>
    </xdr:to>
    <xdr:sp macro="" textlink="">
      <xdr:nvSpPr>
        <xdr:cNvPr id="1347" name="Oval 33">
          <a:extLst>
            <a:ext uri="{FF2B5EF4-FFF2-40B4-BE49-F238E27FC236}">
              <a16:creationId xmlns:a16="http://schemas.microsoft.com/office/drawing/2014/main" id="{00000000-0008-0000-0100-000043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73056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85725</xdr:colOff>
      <xdr:row>25</xdr:row>
      <xdr:rowOff>28575</xdr:rowOff>
    </xdr:from>
    <xdr:to>
      <xdr:col>51</xdr:col>
      <xdr:colOff>142875</xdr:colOff>
      <xdr:row>25</xdr:row>
      <xdr:rowOff>295275</xdr:rowOff>
    </xdr:to>
    <xdr:sp macro="" textlink="">
      <xdr:nvSpPr>
        <xdr:cNvPr id="1348" name="Oval 34">
          <a:extLst>
            <a:ext uri="{FF2B5EF4-FFF2-40B4-BE49-F238E27FC236}">
              <a16:creationId xmlns:a16="http://schemas.microsoft.com/office/drawing/2014/main" id="{00000000-0008-0000-0100-000044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73056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28575</xdr:rowOff>
    </xdr:from>
    <xdr:to>
      <xdr:col>16</xdr:col>
      <xdr:colOff>0</xdr:colOff>
      <xdr:row>1</xdr:row>
      <xdr:rowOff>28575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 txBox="1">
          <a:spLocks noChangeArrowheads="1"/>
        </xdr:cNvSpPr>
      </xdr:nvSpPr>
      <xdr:spPr bwMode="auto">
        <a:xfrm>
          <a:off x="161925" y="28575"/>
          <a:ext cx="267652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72000" rIns="90000" bIns="4680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参考様式および記入例</a:t>
          </a:r>
        </a:p>
      </xdr:txBody>
    </xdr:sp>
    <xdr:clientData/>
  </xdr:twoCellAnchor>
  <xdr:twoCellAnchor>
    <xdr:from>
      <xdr:col>16</xdr:col>
      <xdr:colOff>76199</xdr:colOff>
      <xdr:row>6</xdr:row>
      <xdr:rowOff>171450</xdr:rowOff>
    </xdr:from>
    <xdr:to>
      <xdr:col>18</xdr:col>
      <xdr:colOff>99</xdr:colOff>
      <xdr:row>6</xdr:row>
      <xdr:rowOff>387450</xdr:rowOff>
    </xdr:to>
    <xdr:sp macro="" textlink="">
      <xdr:nvSpPr>
        <xdr:cNvPr id="1350" name="Oval 38">
          <a:extLst>
            <a:ext uri="{FF2B5EF4-FFF2-40B4-BE49-F238E27FC236}">
              <a16:creationId xmlns:a16="http://schemas.microsoft.com/office/drawing/2014/main" id="{00000000-0008-0000-0100-000046050000}"/>
            </a:ext>
          </a:extLst>
        </xdr:cNvPr>
        <xdr:cNvSpPr>
          <a:spLocks noChangeArrowheads="1"/>
        </xdr:cNvSpPr>
      </xdr:nvSpPr>
      <xdr:spPr bwMode="auto">
        <a:xfrm>
          <a:off x="2641599" y="1930400"/>
          <a:ext cx="216000" cy="21600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48</xdr:col>
      <xdr:colOff>85725</xdr:colOff>
      <xdr:row>24</xdr:row>
      <xdr:rowOff>28575</xdr:rowOff>
    </xdr:from>
    <xdr:to>
      <xdr:col>49</xdr:col>
      <xdr:colOff>142875</xdr:colOff>
      <xdr:row>24</xdr:row>
      <xdr:rowOff>295275</xdr:rowOff>
    </xdr:to>
    <xdr:sp macro="" textlink="">
      <xdr:nvSpPr>
        <xdr:cNvPr id="1351" name="Oval 42">
          <a:extLst>
            <a:ext uri="{FF2B5EF4-FFF2-40B4-BE49-F238E27FC236}">
              <a16:creationId xmlns:a16="http://schemas.microsoft.com/office/drawing/2014/main" id="{00000000-0008-0000-0100-000047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69818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85725</xdr:colOff>
      <xdr:row>24</xdr:row>
      <xdr:rowOff>28575</xdr:rowOff>
    </xdr:from>
    <xdr:to>
      <xdr:col>51</xdr:col>
      <xdr:colOff>142875</xdr:colOff>
      <xdr:row>24</xdr:row>
      <xdr:rowOff>295275</xdr:rowOff>
    </xdr:to>
    <xdr:sp macro="" textlink="">
      <xdr:nvSpPr>
        <xdr:cNvPr id="1352" name="Oval 43">
          <a:extLst>
            <a:ext uri="{FF2B5EF4-FFF2-40B4-BE49-F238E27FC236}">
              <a16:creationId xmlns:a16="http://schemas.microsoft.com/office/drawing/2014/main" id="{00000000-0008-0000-0100-000048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69818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48</xdr:col>
      <xdr:colOff>85725</xdr:colOff>
      <xdr:row>23</xdr:row>
      <xdr:rowOff>28575</xdr:rowOff>
    </xdr:from>
    <xdr:to>
      <xdr:col>49</xdr:col>
      <xdr:colOff>142875</xdr:colOff>
      <xdr:row>23</xdr:row>
      <xdr:rowOff>295275</xdr:rowOff>
    </xdr:to>
    <xdr:sp macro="" textlink="">
      <xdr:nvSpPr>
        <xdr:cNvPr id="1353" name="Oval 49">
          <a:extLst>
            <a:ext uri="{FF2B5EF4-FFF2-40B4-BE49-F238E27FC236}">
              <a16:creationId xmlns:a16="http://schemas.microsoft.com/office/drawing/2014/main" id="{00000000-0008-0000-0100-000049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66579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85725</xdr:colOff>
      <xdr:row>23</xdr:row>
      <xdr:rowOff>28575</xdr:rowOff>
    </xdr:from>
    <xdr:to>
      <xdr:col>51</xdr:col>
      <xdr:colOff>142875</xdr:colOff>
      <xdr:row>23</xdr:row>
      <xdr:rowOff>295275</xdr:rowOff>
    </xdr:to>
    <xdr:sp macro="" textlink="">
      <xdr:nvSpPr>
        <xdr:cNvPr id="1354" name="Oval 50">
          <a:extLst>
            <a:ext uri="{FF2B5EF4-FFF2-40B4-BE49-F238E27FC236}">
              <a16:creationId xmlns:a16="http://schemas.microsoft.com/office/drawing/2014/main" id="{00000000-0008-0000-0100-00004A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66579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1</xdr:row>
      <xdr:rowOff>400050</xdr:rowOff>
    </xdr:from>
    <xdr:to>
      <xdr:col>16</xdr:col>
      <xdr:colOff>142875</xdr:colOff>
      <xdr:row>6</xdr:row>
      <xdr:rowOff>152400</xdr:rowOff>
    </xdr:to>
    <xdr:sp macro="" textlink="">
      <xdr:nvSpPr>
        <xdr:cNvPr id="1355" name="Line 57">
          <a:extLst>
            <a:ext uri="{FF2B5EF4-FFF2-40B4-BE49-F238E27FC236}">
              <a16:creationId xmlns:a16="http://schemas.microsoft.com/office/drawing/2014/main" id="{00000000-0008-0000-0100-00004B050000}"/>
            </a:ext>
          </a:extLst>
        </xdr:cNvPr>
        <xdr:cNvSpPr>
          <a:spLocks noChangeShapeType="1"/>
        </xdr:cNvSpPr>
      </xdr:nvSpPr>
      <xdr:spPr bwMode="auto">
        <a:xfrm flipH="1">
          <a:off x="1809750" y="828675"/>
          <a:ext cx="1171575" cy="10858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133350</xdr:colOff>
      <xdr:row>0</xdr:row>
      <xdr:rowOff>342900</xdr:rowOff>
    </xdr:from>
    <xdr:to>
      <xdr:col>25</xdr:col>
      <xdr:colOff>9525</xdr:colOff>
      <xdr:row>1</xdr:row>
      <xdr:rowOff>409575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 txBox="1">
          <a:spLocks noChangeArrowheads="1"/>
        </xdr:cNvSpPr>
      </xdr:nvSpPr>
      <xdr:spPr bwMode="auto">
        <a:xfrm>
          <a:off x="2971800" y="342900"/>
          <a:ext cx="133350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契約時間数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受給者証等により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契約時間数を毎月確認</a:t>
          </a:r>
        </a:p>
      </xdr:txBody>
    </xdr:sp>
    <xdr:clientData/>
  </xdr:twoCellAnchor>
  <xdr:twoCellAnchor>
    <xdr:from>
      <xdr:col>30</xdr:col>
      <xdr:colOff>47624</xdr:colOff>
      <xdr:row>1</xdr:row>
      <xdr:rowOff>428625</xdr:rowOff>
    </xdr:from>
    <xdr:to>
      <xdr:col>37</xdr:col>
      <xdr:colOff>47624</xdr:colOff>
      <xdr:row>6</xdr:row>
      <xdr:rowOff>142875</xdr:rowOff>
    </xdr:to>
    <xdr:sp macro="" textlink="">
      <xdr:nvSpPr>
        <xdr:cNvPr id="1357" name="Line 56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>
          <a:spLocks noChangeShapeType="1"/>
        </xdr:cNvSpPr>
      </xdr:nvSpPr>
      <xdr:spPr bwMode="auto">
        <a:xfrm flipH="1">
          <a:off x="5153024" y="857250"/>
          <a:ext cx="1038225" cy="10477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38100</xdr:colOff>
      <xdr:row>0</xdr:row>
      <xdr:rowOff>342900</xdr:rowOff>
    </xdr:from>
    <xdr:to>
      <xdr:col>44</xdr:col>
      <xdr:colOff>38100</xdr:colOff>
      <xdr:row>1</xdr:row>
      <xdr:rowOff>447675</xdr:rowOff>
    </xdr:to>
    <xdr:sp macro="" textlink="">
      <xdr:nvSpPr>
        <xdr:cNvPr id="1083" name="Text Box 59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 txBox="1">
          <a:spLocks noChangeArrowheads="1"/>
        </xdr:cNvSpPr>
      </xdr:nvSpPr>
      <xdr:spPr bwMode="auto">
        <a:xfrm>
          <a:off x="6181725" y="342900"/>
          <a:ext cx="133350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利用者負担上限月額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受給者証により、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上限月額を毎月確認</a:t>
          </a:r>
        </a:p>
      </xdr:txBody>
    </xdr:sp>
    <xdr:clientData/>
  </xdr:twoCellAnchor>
  <xdr:twoCellAnchor>
    <xdr:from>
      <xdr:col>19</xdr:col>
      <xdr:colOff>66675</xdr:colOff>
      <xdr:row>1</xdr:row>
      <xdr:rowOff>390525</xdr:rowOff>
    </xdr:from>
    <xdr:to>
      <xdr:col>26</xdr:col>
      <xdr:colOff>133350</xdr:colOff>
      <xdr:row>6</xdr:row>
      <xdr:rowOff>123825</xdr:rowOff>
    </xdr:to>
    <xdr:sp macro="" textlink="">
      <xdr:nvSpPr>
        <xdr:cNvPr id="1359" name="Line 61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>
          <a:spLocks noChangeShapeType="1"/>
        </xdr:cNvSpPr>
      </xdr:nvSpPr>
      <xdr:spPr bwMode="auto">
        <a:xfrm flipH="1">
          <a:off x="3390900" y="819150"/>
          <a:ext cx="1200150" cy="1066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95250</xdr:colOff>
      <xdr:row>0</xdr:row>
      <xdr:rowOff>228600</xdr:rowOff>
    </xdr:from>
    <xdr:to>
      <xdr:col>32</xdr:col>
      <xdr:colOff>133350</xdr:colOff>
      <xdr:row>1</xdr:row>
      <xdr:rowOff>428625</xdr:rowOff>
    </xdr:to>
    <xdr:sp macro="" textlink="">
      <xdr:nvSpPr>
        <xdr:cNvPr id="1084" name="Text Box 60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 txBox="1">
          <a:spLocks noChangeArrowheads="1"/>
        </xdr:cNvSpPr>
      </xdr:nvSpPr>
      <xdr:spPr bwMode="auto">
        <a:xfrm>
          <a:off x="4552950" y="228600"/>
          <a:ext cx="10096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車両移送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受給者証により、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車両移送利用の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有無を毎月確認</a:t>
          </a:r>
        </a:p>
      </xdr:txBody>
    </xdr:sp>
    <xdr:clientData/>
  </xdr:twoCellAnchor>
  <xdr:twoCellAnchor>
    <xdr:from>
      <xdr:col>13</xdr:col>
      <xdr:colOff>38100</xdr:colOff>
      <xdr:row>28</xdr:row>
      <xdr:rowOff>200025</xdr:rowOff>
    </xdr:from>
    <xdr:to>
      <xdr:col>16</xdr:col>
      <xdr:colOff>104775</xdr:colOff>
      <xdr:row>33</xdr:row>
      <xdr:rowOff>171449</xdr:rowOff>
    </xdr:to>
    <xdr:sp macro="" textlink="">
      <xdr:nvSpPr>
        <xdr:cNvPr id="1361" name="Line 70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>
          <a:spLocks noChangeShapeType="1"/>
        </xdr:cNvSpPr>
      </xdr:nvSpPr>
      <xdr:spPr bwMode="auto">
        <a:xfrm flipV="1">
          <a:off x="2390775" y="8753475"/>
          <a:ext cx="552450" cy="1590674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33</xdr:row>
      <xdr:rowOff>180975</xdr:rowOff>
    </xdr:from>
    <xdr:to>
      <xdr:col>13</xdr:col>
      <xdr:colOff>57150</xdr:colOff>
      <xdr:row>35</xdr:row>
      <xdr:rowOff>114300</xdr:rowOff>
    </xdr:to>
    <xdr:sp macro="" textlink="">
      <xdr:nvSpPr>
        <xdr:cNvPr id="1093" name="Text Box 69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 txBox="1">
          <a:spLocks noChangeArrowheads="1"/>
        </xdr:cNvSpPr>
      </xdr:nvSpPr>
      <xdr:spPr bwMode="auto">
        <a:xfrm>
          <a:off x="1285875" y="10353675"/>
          <a:ext cx="112395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時間数の計算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分未満は切り捨て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分以上は切り上げ</a:t>
          </a:r>
        </a:p>
      </xdr:txBody>
    </xdr:sp>
    <xdr:clientData/>
  </xdr:twoCellAnchor>
  <xdr:twoCellAnchor>
    <xdr:from>
      <xdr:col>25</xdr:col>
      <xdr:colOff>139700</xdr:colOff>
      <xdr:row>28</xdr:row>
      <xdr:rowOff>228599</xdr:rowOff>
    </xdr:from>
    <xdr:to>
      <xdr:col>27</xdr:col>
      <xdr:colOff>99600</xdr:colOff>
      <xdr:row>30</xdr:row>
      <xdr:rowOff>192899</xdr:rowOff>
    </xdr:to>
    <xdr:sp macro="" textlink="">
      <xdr:nvSpPr>
        <xdr:cNvPr id="1363" name="Line 73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>
          <a:spLocks noChangeShapeType="1"/>
        </xdr:cNvSpPr>
      </xdr:nvSpPr>
      <xdr:spPr bwMode="auto">
        <a:xfrm flipV="1">
          <a:off x="4019550" y="8762999"/>
          <a:ext cx="252000" cy="6120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50800</xdr:colOff>
      <xdr:row>30</xdr:row>
      <xdr:rowOff>41275</xdr:rowOff>
    </xdr:from>
    <xdr:to>
      <xdr:col>31</xdr:col>
      <xdr:colOff>82550</xdr:colOff>
      <xdr:row>33</xdr:row>
      <xdr:rowOff>12700</xdr:rowOff>
    </xdr:to>
    <xdr:sp macro="" textlink="">
      <xdr:nvSpPr>
        <xdr:cNvPr id="1098" name="Text Box 74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 txBox="1">
          <a:spLocks noChangeArrowheads="1"/>
        </xdr:cNvSpPr>
      </xdr:nvSpPr>
      <xdr:spPr bwMode="auto">
        <a:xfrm>
          <a:off x="3492500" y="9223375"/>
          <a:ext cx="1346200" cy="942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従事者人数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基本は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人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人対応時やグループ支援で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複数対応になった場合は、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その人数を記入する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車両移送の時は空欄</a:t>
          </a:r>
        </a:p>
      </xdr:txBody>
    </xdr:sp>
    <xdr:clientData/>
  </xdr:twoCellAnchor>
  <xdr:twoCellAnchor>
    <xdr:from>
      <xdr:col>31</xdr:col>
      <xdr:colOff>120650</xdr:colOff>
      <xdr:row>28</xdr:row>
      <xdr:rowOff>254000</xdr:rowOff>
    </xdr:from>
    <xdr:to>
      <xdr:col>34</xdr:col>
      <xdr:colOff>95250</xdr:colOff>
      <xdr:row>33</xdr:row>
      <xdr:rowOff>130174</xdr:rowOff>
    </xdr:to>
    <xdr:sp macro="" textlink="">
      <xdr:nvSpPr>
        <xdr:cNvPr id="1365" name="Line 75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>
          <a:spLocks noChangeShapeType="1"/>
        </xdr:cNvSpPr>
      </xdr:nvSpPr>
      <xdr:spPr bwMode="auto">
        <a:xfrm flipH="1" flipV="1">
          <a:off x="4876800" y="8788400"/>
          <a:ext cx="457200" cy="1495424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117474</xdr:colOff>
      <xdr:row>33</xdr:row>
      <xdr:rowOff>114300</xdr:rowOff>
    </xdr:from>
    <xdr:to>
      <xdr:col>38</xdr:col>
      <xdr:colOff>124374</xdr:colOff>
      <xdr:row>34</xdr:row>
      <xdr:rowOff>258450</xdr:rowOff>
    </xdr:to>
    <xdr:sp macro="" textlink="">
      <xdr:nvSpPr>
        <xdr:cNvPr id="1100" name="Text Box 76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 txBox="1">
          <a:spLocks noChangeArrowheads="1"/>
        </xdr:cNvSpPr>
      </xdr:nvSpPr>
      <xdr:spPr bwMode="auto">
        <a:xfrm>
          <a:off x="4581524" y="10267950"/>
          <a:ext cx="1188000" cy="468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算定時間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従事者人数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提供時間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車両移送の時は空欄</a:t>
          </a:r>
        </a:p>
      </xdr:txBody>
    </xdr:sp>
    <xdr:clientData/>
  </xdr:twoCellAnchor>
  <xdr:twoCellAnchor>
    <xdr:from>
      <xdr:col>34</xdr:col>
      <xdr:colOff>38101</xdr:colOff>
      <xdr:row>28</xdr:row>
      <xdr:rowOff>209550</xdr:rowOff>
    </xdr:from>
    <xdr:to>
      <xdr:col>35</xdr:col>
      <xdr:colOff>38101</xdr:colOff>
      <xdr:row>30</xdr:row>
      <xdr:rowOff>323849</xdr:rowOff>
    </xdr:to>
    <xdr:sp macro="" textlink="">
      <xdr:nvSpPr>
        <xdr:cNvPr id="1367" name="Line 78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>
          <a:spLocks noChangeShapeType="1"/>
        </xdr:cNvSpPr>
      </xdr:nvSpPr>
      <xdr:spPr bwMode="auto">
        <a:xfrm flipH="1" flipV="1">
          <a:off x="5838826" y="8763000"/>
          <a:ext cx="114300" cy="761999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31</xdr:row>
      <xdr:rowOff>9525</xdr:rowOff>
    </xdr:from>
    <xdr:to>
      <xdr:col>42</xdr:col>
      <xdr:colOff>85725</xdr:colOff>
      <xdr:row>33</xdr:row>
      <xdr:rowOff>9525</xdr:rowOff>
    </xdr:to>
    <xdr:sp macro="" textlink="">
      <xdr:nvSpPr>
        <xdr:cNvPr id="1101" name="Text Box 77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 txBox="1">
          <a:spLocks noChangeArrowheads="1"/>
        </xdr:cNvSpPr>
      </xdr:nvSpPr>
      <xdr:spPr bwMode="auto">
        <a:xfrm>
          <a:off x="5934075" y="9534525"/>
          <a:ext cx="122872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派遣種別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上欄「派遣種別」より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番号（①～⑪）を記入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※①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の場合は省略可</a:t>
          </a:r>
        </a:p>
      </xdr:txBody>
    </xdr:sp>
    <xdr:clientData/>
  </xdr:twoCellAnchor>
  <xdr:twoCellAnchor>
    <xdr:from>
      <xdr:col>42</xdr:col>
      <xdr:colOff>190500</xdr:colOff>
      <xdr:row>28</xdr:row>
      <xdr:rowOff>219074</xdr:rowOff>
    </xdr:from>
    <xdr:to>
      <xdr:col>43</xdr:col>
      <xdr:colOff>95250</xdr:colOff>
      <xdr:row>32</xdr:row>
      <xdr:rowOff>9523</xdr:rowOff>
    </xdr:to>
    <xdr:sp macro="" textlink="">
      <xdr:nvSpPr>
        <xdr:cNvPr id="1369" name="Line 81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SpPr>
          <a:spLocks noChangeShapeType="1"/>
        </xdr:cNvSpPr>
      </xdr:nvSpPr>
      <xdr:spPr bwMode="auto">
        <a:xfrm flipV="1">
          <a:off x="7267575" y="8772524"/>
          <a:ext cx="104775" cy="1085849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180975</xdr:colOff>
      <xdr:row>31</xdr:row>
      <xdr:rowOff>295275</xdr:rowOff>
    </xdr:from>
    <xdr:to>
      <xdr:col>50</xdr:col>
      <xdr:colOff>180975</xdr:colOff>
      <xdr:row>34</xdr:row>
      <xdr:rowOff>276225</xdr:rowOff>
    </xdr:to>
    <xdr:sp macro="" textlink="">
      <xdr:nvSpPr>
        <xdr:cNvPr id="1104" name="Text Box 80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 txBox="1">
          <a:spLocks noChangeArrowheads="1"/>
        </xdr:cNvSpPr>
      </xdr:nvSpPr>
      <xdr:spPr bwMode="auto">
        <a:xfrm>
          <a:off x="7258050" y="9820275"/>
          <a:ext cx="1600200" cy="952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利用者負担額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課税世帯：事業費の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割負担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（利用者負担額合計が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上限月額を超える場合は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超えるまでの額または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円）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非課税世帯：利用者負担なし</a:t>
          </a:r>
        </a:p>
      </xdr:txBody>
    </xdr:sp>
    <xdr:clientData/>
  </xdr:twoCellAnchor>
  <xdr:twoCellAnchor>
    <xdr:from>
      <xdr:col>4</xdr:col>
      <xdr:colOff>12699</xdr:colOff>
      <xdr:row>35</xdr:row>
      <xdr:rowOff>288925</xdr:rowOff>
    </xdr:from>
    <xdr:to>
      <xdr:col>40</xdr:col>
      <xdr:colOff>299</xdr:colOff>
      <xdr:row>39</xdr:row>
      <xdr:rowOff>73525</xdr:rowOff>
    </xdr:to>
    <xdr:sp macro="" textlink="">
      <xdr:nvSpPr>
        <xdr:cNvPr id="1106" name="Text Box 82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 txBox="1">
          <a:spLocks noChangeArrowheads="1"/>
        </xdr:cNvSpPr>
      </xdr:nvSpPr>
      <xdr:spPr bwMode="auto">
        <a:xfrm>
          <a:off x="806449" y="11090275"/>
          <a:ext cx="5220000" cy="10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444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実績記録票は、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MS UI Gothic"/>
              <a:ea typeface="MS UI Gothic"/>
            </a:rPr>
            <a:t>利用月ごと・利用者ごとに</a:t>
          </a:r>
          <a:r>
            <a:rPr lang="en-US" altLang="ja-JP" sz="1100" b="1" i="0" u="sng" strike="noStrike" baseline="0">
              <a:solidFill>
                <a:srgbClr val="000000"/>
              </a:solidFill>
              <a:latin typeface="MS UI Gothic"/>
              <a:ea typeface="MS UI Gothic"/>
            </a:rPr>
            <a:t>1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MS UI Gothic"/>
              <a:ea typeface="MS UI Gothic"/>
            </a:rPr>
            <a:t>枚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になるように作成してください。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（個別支援、グループ支援、車両移送は同じ実績記録票で作成）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都合により、派遣種別ごとに実績記録票を分ける場合は、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MS UI Gothic"/>
              <a:ea typeface="MS UI Gothic"/>
            </a:rPr>
            <a:t>上限管理に注意して下さい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（利用者負担額（個別分＋グループ支援分＋車両移送分）≦利用者負担上限月額）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MS UI Gothic"/>
            <a:ea typeface="MS UI Gothic"/>
          </a:endParaRPr>
        </a:p>
      </xdr:txBody>
    </xdr:sp>
    <xdr:clientData/>
  </xdr:twoCellAnchor>
  <xdr:twoCellAnchor>
    <xdr:from>
      <xdr:col>2</xdr:col>
      <xdr:colOff>66675</xdr:colOff>
      <xdr:row>41</xdr:row>
      <xdr:rowOff>276225</xdr:rowOff>
    </xdr:from>
    <xdr:to>
      <xdr:col>31</xdr:col>
      <xdr:colOff>85725</xdr:colOff>
      <xdr:row>43</xdr:row>
      <xdr:rowOff>180975</xdr:rowOff>
    </xdr:to>
    <xdr:sp macro="" textlink="">
      <xdr:nvSpPr>
        <xdr:cNvPr id="1107" name="Text Box 83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 txBox="1">
          <a:spLocks noChangeArrowheads="1"/>
        </xdr:cNvSpPr>
      </xdr:nvSpPr>
      <xdr:spPr bwMode="auto">
        <a:xfrm>
          <a:off x="466725" y="12734925"/>
          <a:ext cx="4886325" cy="552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36000" rIns="90000" bIns="3600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データ（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EXCEL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）をご希望の場合は、下記のアドレスにメールでご依頼下さい。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syougai@city.shijonawate.lg.jp</a:t>
          </a:r>
        </a:p>
      </xdr:txBody>
    </xdr:sp>
    <xdr:clientData/>
  </xdr:twoCellAnchor>
  <xdr:twoCellAnchor>
    <xdr:from>
      <xdr:col>50</xdr:col>
      <xdr:colOff>85725</xdr:colOff>
      <xdr:row>26</xdr:row>
      <xdr:rowOff>28575</xdr:rowOff>
    </xdr:from>
    <xdr:to>
      <xdr:col>51</xdr:col>
      <xdr:colOff>142875</xdr:colOff>
      <xdr:row>26</xdr:row>
      <xdr:rowOff>295275</xdr:rowOff>
    </xdr:to>
    <xdr:sp macro="" textlink="">
      <xdr:nvSpPr>
        <xdr:cNvPr id="48" name="Oval 34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76104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85725</xdr:colOff>
      <xdr:row>27</xdr:row>
      <xdr:rowOff>28575</xdr:rowOff>
    </xdr:from>
    <xdr:to>
      <xdr:col>51</xdr:col>
      <xdr:colOff>142875</xdr:colOff>
      <xdr:row>27</xdr:row>
      <xdr:rowOff>295275</xdr:rowOff>
    </xdr:to>
    <xdr:sp macro="" textlink="">
      <xdr:nvSpPr>
        <xdr:cNvPr id="49" name="Oval 34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76104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85725</xdr:colOff>
      <xdr:row>28</xdr:row>
      <xdr:rowOff>28575</xdr:rowOff>
    </xdr:from>
    <xdr:to>
      <xdr:col>51</xdr:col>
      <xdr:colOff>142875</xdr:colOff>
      <xdr:row>28</xdr:row>
      <xdr:rowOff>295275</xdr:rowOff>
    </xdr:to>
    <xdr:sp macro="" textlink="">
      <xdr:nvSpPr>
        <xdr:cNvPr id="50" name="Oval 34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76104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48</xdr:col>
      <xdr:colOff>85725</xdr:colOff>
      <xdr:row>26</xdr:row>
      <xdr:rowOff>28575</xdr:rowOff>
    </xdr:from>
    <xdr:to>
      <xdr:col>49</xdr:col>
      <xdr:colOff>142875</xdr:colOff>
      <xdr:row>26</xdr:row>
      <xdr:rowOff>295275</xdr:rowOff>
    </xdr:to>
    <xdr:sp macro="" textlink="">
      <xdr:nvSpPr>
        <xdr:cNvPr id="51" name="Oval 3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76104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48</xdr:col>
      <xdr:colOff>85725</xdr:colOff>
      <xdr:row>27</xdr:row>
      <xdr:rowOff>28575</xdr:rowOff>
    </xdr:from>
    <xdr:to>
      <xdr:col>49</xdr:col>
      <xdr:colOff>142875</xdr:colOff>
      <xdr:row>27</xdr:row>
      <xdr:rowOff>295275</xdr:rowOff>
    </xdr:to>
    <xdr:sp macro="" textlink="">
      <xdr:nvSpPr>
        <xdr:cNvPr id="52" name="Oval 3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76104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48</xdr:col>
      <xdr:colOff>85725</xdr:colOff>
      <xdr:row>28</xdr:row>
      <xdr:rowOff>28575</xdr:rowOff>
    </xdr:from>
    <xdr:to>
      <xdr:col>49</xdr:col>
      <xdr:colOff>142875</xdr:colOff>
      <xdr:row>28</xdr:row>
      <xdr:rowOff>295275</xdr:rowOff>
    </xdr:to>
    <xdr:sp macro="" textlink="">
      <xdr:nvSpPr>
        <xdr:cNvPr id="53" name="Oval 3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76104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66676</xdr:colOff>
      <xdr:row>28</xdr:row>
      <xdr:rowOff>285750</xdr:rowOff>
    </xdr:from>
    <xdr:to>
      <xdr:col>12</xdr:col>
      <xdr:colOff>152400</xdr:colOff>
      <xdr:row>32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66726" y="8839200"/>
          <a:ext cx="1876424" cy="109537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 b="1"/>
            <a:t>時間外加算の記入例</a:t>
          </a:r>
          <a:endParaRPr kumimoji="1" lang="en-US" altLang="ja-JP" sz="900" b="1"/>
        </a:p>
        <a:p>
          <a:pPr algn="l"/>
          <a:r>
            <a:rPr kumimoji="1" lang="ja-JP" altLang="en-US" sz="900" b="0"/>
            <a:t>支援時間</a:t>
          </a:r>
          <a:r>
            <a:rPr kumimoji="1" lang="en-US" altLang="ja-JP" sz="900" b="0"/>
            <a:t>7</a:t>
          </a:r>
          <a:r>
            <a:rPr kumimoji="1" lang="ja-JP" altLang="en-US" sz="900" b="0"/>
            <a:t>：</a:t>
          </a:r>
          <a:r>
            <a:rPr kumimoji="1" lang="en-US" altLang="ja-JP" sz="900" b="0"/>
            <a:t>00</a:t>
          </a:r>
          <a:r>
            <a:rPr kumimoji="1" lang="ja-JP" altLang="en-US" sz="900" b="0"/>
            <a:t>～</a:t>
          </a:r>
          <a:r>
            <a:rPr kumimoji="1" lang="en-US" altLang="ja-JP" sz="900" b="0"/>
            <a:t>19</a:t>
          </a:r>
          <a:r>
            <a:rPr kumimoji="1" lang="ja-JP" altLang="en-US" sz="900" b="0"/>
            <a:t>：</a:t>
          </a:r>
          <a:r>
            <a:rPr kumimoji="1" lang="en-US" altLang="ja-JP" sz="900" b="0"/>
            <a:t>00</a:t>
          </a:r>
          <a:r>
            <a:rPr kumimoji="1" lang="ja-JP" altLang="en-US" sz="900" b="0"/>
            <a:t>の場合</a:t>
          </a:r>
          <a:endParaRPr kumimoji="1" lang="en-US" altLang="ja-JP" sz="900" b="0"/>
        </a:p>
        <a:p>
          <a:pPr algn="l"/>
          <a:r>
            <a:rPr kumimoji="1" lang="en-US" altLang="ja-JP" sz="900" b="0"/>
            <a:t>7:00</a:t>
          </a:r>
          <a:r>
            <a:rPr kumimoji="1" lang="ja-JP" altLang="en-US" sz="900" b="0"/>
            <a:t>～</a:t>
          </a:r>
          <a:r>
            <a:rPr kumimoji="1" lang="en-US" altLang="ja-JP" sz="900" b="0"/>
            <a:t>8:00</a:t>
          </a:r>
          <a:r>
            <a:rPr kumimoji="1" lang="ja-JP" altLang="en-US" sz="900" b="0"/>
            <a:t>（時間外加算）</a:t>
          </a:r>
          <a:endParaRPr kumimoji="1" lang="en-US" altLang="ja-JP" sz="9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8:00</a:t>
          </a:r>
          <a:r>
            <a:rPr kumimoji="1" lang="ja-JP" altLang="ja-JP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en-US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18:00</a:t>
          </a:r>
          <a:r>
            <a:rPr kumimoji="1" lang="ja-JP" altLang="ja-JP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19:00</a:t>
          </a:r>
          <a:r>
            <a:rPr kumimoji="1" lang="ja-JP" altLang="ja-JP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時間外</a:t>
          </a:r>
          <a:r>
            <a:rPr kumimoji="1" lang="ja-JP" altLang="ja-JP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加算）</a:t>
          </a:r>
          <a:endParaRPr kumimoji="1" lang="en-US" altLang="ja-JP" sz="9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で分けてご記入ください</a:t>
          </a:r>
          <a:endParaRPr lang="ja-JP" altLang="ja-JP" sz="900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effectLst/>
          </a:endParaRPr>
        </a:p>
        <a:p>
          <a:pPr algn="l"/>
          <a:endParaRPr kumimoji="1" lang="en-US" altLang="ja-JP" sz="900" b="0"/>
        </a:p>
        <a:p>
          <a:pPr algn="l"/>
          <a:endParaRPr kumimoji="1" lang="ja-JP" altLang="en-US" sz="900" b="0"/>
        </a:p>
      </xdr:txBody>
    </xdr:sp>
    <xdr:clientData/>
  </xdr:twoCellAnchor>
  <xdr:twoCellAnchor>
    <xdr:from>
      <xdr:col>44</xdr:col>
      <xdr:colOff>95249</xdr:colOff>
      <xdr:row>1</xdr:row>
      <xdr:rowOff>333375</xdr:rowOff>
    </xdr:from>
    <xdr:to>
      <xdr:col>47</xdr:col>
      <xdr:colOff>190499</xdr:colOff>
      <xdr:row>8</xdr:row>
      <xdr:rowOff>247650</xdr:rowOff>
    </xdr:to>
    <xdr:sp macro="" textlink="">
      <xdr:nvSpPr>
        <xdr:cNvPr id="54" name="Line 5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H="1">
          <a:off x="7572374" y="762000"/>
          <a:ext cx="695325" cy="21431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142875</xdr:colOff>
      <xdr:row>0</xdr:row>
      <xdr:rowOff>333374</xdr:rowOff>
    </xdr:from>
    <xdr:to>
      <xdr:col>51</xdr:col>
      <xdr:colOff>180976</xdr:colOff>
      <xdr:row>1</xdr:row>
      <xdr:rowOff>428625</xdr:rowOff>
    </xdr:to>
    <xdr:sp macro="" textlink="">
      <xdr:nvSpPr>
        <xdr:cNvPr id="55" name="Text Box 59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7820025" y="333374"/>
          <a:ext cx="1238251" cy="5238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派遣種別及び単価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太枠内は</a:t>
          </a:r>
          <a:endParaRPr lang="en-US" altLang="ja-JP" sz="900" b="0" i="0" u="none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時間外加算の単価</a:t>
          </a:r>
          <a:endParaRPr lang="en-US" altLang="ja-JP" sz="900" b="0" i="0" u="none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MS UI Gothic"/>
            <a:ea typeface="MS UI Gothic"/>
          </a:endParaRPr>
        </a:p>
      </xdr:txBody>
    </xdr:sp>
    <xdr:clientData/>
  </xdr:twoCellAnchor>
  <xdr:twoCellAnchor>
    <xdr:from>
      <xdr:col>16</xdr:col>
      <xdr:colOff>101600</xdr:colOff>
      <xdr:row>33</xdr:row>
      <xdr:rowOff>117475</xdr:rowOff>
    </xdr:from>
    <xdr:to>
      <xdr:col>28</xdr:col>
      <xdr:colOff>6350</xdr:colOff>
      <xdr:row>35</xdr:row>
      <xdr:rowOff>25400</xdr:rowOff>
    </xdr:to>
    <xdr:sp macro="" textlink="">
      <xdr:nvSpPr>
        <xdr:cNvPr id="4" name="Text Box 74">
          <a:extLst>
            <a:ext uri="{FF2B5EF4-FFF2-40B4-BE49-F238E27FC236}">
              <a16:creationId xmlns:a16="http://schemas.microsoft.com/office/drawing/2014/main" id="{3E2C802C-1450-49E8-BE31-C65415351006}"/>
            </a:ext>
          </a:extLst>
        </xdr:cNvPr>
        <xdr:cNvSpPr txBox="1">
          <a:spLocks noChangeArrowheads="1"/>
        </xdr:cNvSpPr>
      </xdr:nvSpPr>
      <xdr:spPr bwMode="auto">
        <a:xfrm>
          <a:off x="2667000" y="10271125"/>
          <a:ext cx="1657350" cy="555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r>
            <a:rPr kumimoji="1" lang="en-US" altLang="ja-JP" sz="900" b="0"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【</a:t>
          </a:r>
          <a:r>
            <a:rPr kumimoji="1" lang="ja-JP" altLang="en-US" sz="900" b="0"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計画と実績</a:t>
          </a:r>
          <a:r>
            <a:rPr kumimoji="1" lang="en-US" altLang="ja-JP" sz="900" b="0"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】</a:t>
          </a:r>
        </a:p>
        <a:p>
          <a:r>
            <a:rPr kumimoji="1" lang="ja-JP" altLang="ja-JP" sz="900" b="0"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計画と実際の提供時間が異なる場合は、その通りに入力してください</a:t>
          </a:r>
          <a:endParaRPr lang="ja-JP" altLang="ja-JP" sz="600">
            <a:effectLst/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2</xdr:col>
      <xdr:colOff>63499</xdr:colOff>
      <xdr:row>40</xdr:row>
      <xdr:rowOff>9525</xdr:rowOff>
    </xdr:from>
    <xdr:to>
      <xdr:col>36</xdr:col>
      <xdr:colOff>23499</xdr:colOff>
      <xdr:row>41</xdr:row>
      <xdr:rowOff>45675</xdr:rowOff>
    </xdr:to>
    <xdr:sp macro="" textlink="">
      <xdr:nvSpPr>
        <xdr:cNvPr id="6" name="Text Box 82">
          <a:extLst>
            <a:ext uri="{FF2B5EF4-FFF2-40B4-BE49-F238E27FC236}">
              <a16:creationId xmlns:a16="http://schemas.microsoft.com/office/drawing/2014/main" id="{5C9518AD-EAAC-40BE-88F1-23EFCD68AD8D}"/>
            </a:ext>
          </a:extLst>
        </xdr:cNvPr>
        <xdr:cNvSpPr txBox="1">
          <a:spLocks noChangeArrowheads="1"/>
        </xdr:cNvSpPr>
      </xdr:nvSpPr>
      <xdr:spPr bwMode="auto">
        <a:xfrm>
          <a:off x="425449" y="12430125"/>
          <a:ext cx="5040000" cy="36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実績記録表の原本は事業所で保管し、請求の際はコピーを添付してください。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38100</xdr:colOff>
      <xdr:row>6</xdr:row>
      <xdr:rowOff>295275</xdr:rowOff>
    </xdr:from>
    <xdr:to>
      <xdr:col>61</xdr:col>
      <xdr:colOff>152400</xdr:colOff>
      <xdr:row>10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115550" y="1933575"/>
          <a:ext cx="2190750" cy="8477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左の水色のセルをドロップダウンで書き換えた場合、計算終了後、同じ列のセルをコピー＆ペーストして式を元に戻してください。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5"/>
  <sheetViews>
    <sheetView tabSelected="1" zoomScaleNormal="100" workbookViewId="0"/>
  </sheetViews>
  <sheetFormatPr defaultColWidth="9" defaultRowHeight="13" x14ac:dyDescent="0.2"/>
  <cols>
    <col min="1" max="1" width="3.08984375" style="24" customWidth="1"/>
    <col min="2" max="2" width="1.36328125" style="24" customWidth="1"/>
    <col min="3" max="26" width="3.08984375" style="24" customWidth="1"/>
    <col min="27" max="27" width="1.453125" style="24" customWidth="1"/>
    <col min="28" max="28" width="3.08984375" style="24" customWidth="1"/>
    <col min="29" max="16384" width="9" style="24"/>
  </cols>
  <sheetData>
    <row r="1" spans="1:27" ht="15" customHeight="1" x14ac:dyDescent="0.2">
      <c r="B1" s="21" t="s">
        <v>137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27" ht="18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7" ht="18" customHeight="1" x14ac:dyDescent="0.2">
      <c r="A3" s="21"/>
      <c r="B3" s="21"/>
      <c r="C3" s="110" t="s">
        <v>74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23"/>
    </row>
    <row r="4" spans="1:27" ht="18" customHeight="1" x14ac:dyDescent="0.2">
      <c r="A4" s="21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3"/>
    </row>
    <row r="5" spans="1:27" ht="18" customHeight="1" x14ac:dyDescent="0.2">
      <c r="A5" s="21"/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5" t="s">
        <v>162</v>
      </c>
      <c r="R5" s="115"/>
      <c r="S5" s="115"/>
      <c r="T5" s="22" t="s">
        <v>1</v>
      </c>
      <c r="U5" s="115"/>
      <c r="V5" s="115"/>
      <c r="W5" s="22" t="s">
        <v>2</v>
      </c>
      <c r="X5" s="115"/>
      <c r="Y5" s="115"/>
      <c r="Z5" s="22" t="s">
        <v>75</v>
      </c>
      <c r="AA5" s="23"/>
    </row>
    <row r="6" spans="1:27" ht="18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7" ht="18" customHeight="1" x14ac:dyDescent="0.2">
      <c r="A7" s="21"/>
      <c r="B7" s="21"/>
      <c r="C7" s="21"/>
      <c r="D7" s="21" t="s">
        <v>76</v>
      </c>
      <c r="E7" s="21"/>
      <c r="F7" s="21"/>
      <c r="G7" s="21"/>
      <c r="H7" s="21" t="s">
        <v>77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7" ht="18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 t="s">
        <v>78</v>
      </c>
      <c r="N8" s="21"/>
      <c r="O8" s="21"/>
      <c r="P8" s="21" t="s">
        <v>79</v>
      </c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7" ht="18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7" ht="18" customHeight="1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 t="s">
        <v>80</v>
      </c>
      <c r="Q10" s="21"/>
      <c r="R10" s="21"/>
      <c r="S10" s="26"/>
      <c r="T10" s="21"/>
      <c r="U10" s="21"/>
      <c r="V10" s="21"/>
      <c r="W10" s="21"/>
      <c r="X10" s="21"/>
      <c r="Y10" s="21"/>
      <c r="Z10" s="21"/>
    </row>
    <row r="11" spans="1:27" ht="18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7" ht="18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 t="s">
        <v>81</v>
      </c>
      <c r="Q12" s="21"/>
      <c r="R12" s="21"/>
      <c r="S12" s="21"/>
      <c r="T12" s="21"/>
      <c r="U12" s="21"/>
      <c r="V12" s="21"/>
      <c r="W12" s="21"/>
      <c r="X12" s="21"/>
      <c r="Y12" s="21"/>
      <c r="Z12" s="21" t="s">
        <v>82</v>
      </c>
    </row>
    <row r="13" spans="1:27" ht="18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7" ht="18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 t="s">
        <v>83</v>
      </c>
      <c r="Q14" s="21"/>
      <c r="R14" s="21"/>
      <c r="S14" s="111"/>
      <c r="T14" s="111"/>
      <c r="U14" s="111"/>
      <c r="V14" s="111"/>
      <c r="W14" s="111"/>
      <c r="X14" s="111"/>
      <c r="Y14" s="111"/>
      <c r="Z14" s="21"/>
    </row>
    <row r="15" spans="1:27" ht="18" customHeight="1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7" ht="18" customHeight="1" x14ac:dyDescent="0.2">
      <c r="A16" s="21"/>
      <c r="B16" s="21"/>
      <c r="C16" s="21"/>
      <c r="D16" s="21" t="s">
        <v>84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9" ht="18" customHeight="1" x14ac:dyDescent="0.2">
      <c r="A17" s="21"/>
      <c r="B17" s="21"/>
      <c r="C17" s="111" t="s">
        <v>85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</row>
    <row r="18" spans="1:29" ht="15" customHeight="1" x14ac:dyDescent="0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9" ht="10.5" customHeight="1" x14ac:dyDescent="0.2">
      <c r="A19" s="21"/>
      <c r="B19" s="21"/>
      <c r="C19" s="21"/>
      <c r="D19" s="21"/>
      <c r="E19" s="80" t="s">
        <v>86</v>
      </c>
      <c r="F19" s="81"/>
      <c r="G19" s="81"/>
      <c r="H19" s="81"/>
      <c r="I19" s="27"/>
      <c r="J19" s="27"/>
      <c r="K19" s="27"/>
      <c r="L19" s="28" t="s">
        <v>87</v>
      </c>
      <c r="M19" s="29"/>
      <c r="N19" s="27"/>
      <c r="O19" s="27"/>
      <c r="P19" s="27"/>
      <c r="Q19" s="27"/>
      <c r="R19" s="30" t="s">
        <v>88</v>
      </c>
      <c r="S19" s="27"/>
      <c r="T19" s="27"/>
      <c r="U19" s="27"/>
      <c r="V19" s="27"/>
      <c r="W19" s="27"/>
      <c r="X19" s="30" t="s">
        <v>18</v>
      </c>
      <c r="Y19" s="21"/>
      <c r="Z19" s="21"/>
    </row>
    <row r="20" spans="1:29" ht="25" customHeight="1" x14ac:dyDescent="0.2">
      <c r="A20" s="21"/>
      <c r="B20" s="21"/>
      <c r="C20" s="21"/>
      <c r="D20" s="21"/>
      <c r="E20" s="112"/>
      <c r="F20" s="111"/>
      <c r="G20" s="111"/>
      <c r="H20" s="111"/>
      <c r="I20" s="113"/>
      <c r="J20" s="113"/>
      <c r="K20" s="113"/>
      <c r="L20" s="113"/>
      <c r="M20" s="116"/>
      <c r="N20" s="113"/>
      <c r="O20" s="113"/>
      <c r="P20" s="113"/>
      <c r="Q20" s="113"/>
      <c r="R20" s="118"/>
      <c r="S20" s="113"/>
      <c r="T20" s="113"/>
      <c r="U20" s="113"/>
      <c r="V20" s="113"/>
      <c r="W20" s="113"/>
      <c r="X20" s="118"/>
      <c r="Y20" s="21"/>
      <c r="Z20" s="21"/>
      <c r="AC20" s="31"/>
    </row>
    <row r="21" spans="1:29" ht="25" customHeight="1" x14ac:dyDescent="0.2">
      <c r="A21" s="21"/>
      <c r="B21" s="21"/>
      <c r="C21" s="21"/>
      <c r="D21" s="21"/>
      <c r="E21" s="93"/>
      <c r="F21" s="94"/>
      <c r="G21" s="94"/>
      <c r="H21" s="94"/>
      <c r="I21" s="114"/>
      <c r="J21" s="114"/>
      <c r="K21" s="114"/>
      <c r="L21" s="114"/>
      <c r="M21" s="117"/>
      <c r="N21" s="114"/>
      <c r="O21" s="114"/>
      <c r="P21" s="114"/>
      <c r="Q21" s="114"/>
      <c r="R21" s="119"/>
      <c r="S21" s="114"/>
      <c r="T21" s="114"/>
      <c r="U21" s="114"/>
      <c r="V21" s="114"/>
      <c r="W21" s="114"/>
      <c r="X21" s="119"/>
      <c r="Y21" s="21"/>
      <c r="Z21" s="21"/>
    </row>
    <row r="22" spans="1:29" ht="25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9" ht="25" customHeight="1" x14ac:dyDescent="0.2">
      <c r="A23" s="21"/>
      <c r="B23" s="21"/>
      <c r="C23" s="97" t="s">
        <v>89</v>
      </c>
      <c r="D23" s="80" t="s">
        <v>166</v>
      </c>
      <c r="E23" s="82"/>
      <c r="F23" s="86"/>
      <c r="G23" s="88"/>
      <c r="H23" s="33" t="s">
        <v>1</v>
      </c>
      <c r="I23" s="86"/>
      <c r="J23" s="88"/>
      <c r="K23" s="80" t="s">
        <v>90</v>
      </c>
      <c r="L23" s="82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9" ht="22" customHeight="1" x14ac:dyDescent="0.2">
      <c r="A24" s="21"/>
      <c r="B24" s="21"/>
      <c r="C24" s="98"/>
      <c r="D24" s="86" t="s">
        <v>72</v>
      </c>
      <c r="E24" s="87"/>
      <c r="F24" s="87"/>
      <c r="G24" s="87"/>
      <c r="H24" s="87"/>
      <c r="I24" s="87"/>
      <c r="J24" s="87"/>
      <c r="K24" s="87"/>
      <c r="L24" s="88"/>
      <c r="M24" s="83" t="s">
        <v>91</v>
      </c>
      <c r="N24" s="83"/>
      <c r="O24" s="83"/>
      <c r="P24" s="83"/>
      <c r="Q24" s="83" t="s">
        <v>92</v>
      </c>
      <c r="R24" s="83"/>
      <c r="S24" s="83"/>
      <c r="T24" s="83"/>
      <c r="U24" s="83"/>
      <c r="V24" s="83"/>
      <c r="W24" s="83"/>
      <c r="X24" s="83"/>
      <c r="Y24" s="83"/>
      <c r="Z24" s="83"/>
    </row>
    <row r="25" spans="1:29" ht="22" customHeight="1" x14ac:dyDescent="0.2">
      <c r="A25" s="21"/>
      <c r="B25" s="21"/>
      <c r="C25" s="98"/>
      <c r="D25" s="86"/>
      <c r="E25" s="87"/>
      <c r="F25" s="87"/>
      <c r="G25" s="87"/>
      <c r="H25" s="87"/>
      <c r="I25" s="87"/>
      <c r="J25" s="87"/>
      <c r="K25" s="87"/>
      <c r="L25" s="88"/>
      <c r="M25" s="89"/>
      <c r="N25" s="90"/>
      <c r="O25" s="90"/>
      <c r="P25" s="91"/>
      <c r="Q25" s="106"/>
      <c r="R25" s="107"/>
      <c r="S25" s="107"/>
      <c r="T25" s="107"/>
      <c r="U25" s="107"/>
      <c r="V25" s="107"/>
      <c r="W25" s="107"/>
      <c r="X25" s="107"/>
      <c r="Y25" s="107"/>
      <c r="Z25" s="108"/>
    </row>
    <row r="26" spans="1:29" ht="22" customHeight="1" x14ac:dyDescent="0.2">
      <c r="A26" s="21"/>
      <c r="B26" s="21"/>
      <c r="C26" s="98"/>
      <c r="D26" s="86"/>
      <c r="E26" s="87"/>
      <c r="F26" s="87"/>
      <c r="G26" s="87"/>
      <c r="H26" s="87"/>
      <c r="I26" s="87"/>
      <c r="J26" s="87"/>
      <c r="K26" s="87"/>
      <c r="L26" s="88"/>
      <c r="M26" s="89"/>
      <c r="N26" s="90"/>
      <c r="O26" s="90"/>
      <c r="P26" s="91"/>
      <c r="Q26" s="106"/>
      <c r="R26" s="107"/>
      <c r="S26" s="107"/>
      <c r="T26" s="107"/>
      <c r="U26" s="107"/>
      <c r="V26" s="107"/>
      <c r="W26" s="107"/>
      <c r="X26" s="107"/>
      <c r="Y26" s="107"/>
      <c r="Z26" s="108"/>
    </row>
    <row r="27" spans="1:29" ht="22" customHeight="1" x14ac:dyDescent="0.2">
      <c r="A27" s="21"/>
      <c r="B27" s="21"/>
      <c r="C27" s="98"/>
      <c r="D27" s="86"/>
      <c r="E27" s="87"/>
      <c r="F27" s="87"/>
      <c r="G27" s="87"/>
      <c r="H27" s="87"/>
      <c r="I27" s="87"/>
      <c r="J27" s="87"/>
      <c r="K27" s="87"/>
      <c r="L27" s="88"/>
      <c r="M27" s="89"/>
      <c r="N27" s="90"/>
      <c r="O27" s="90"/>
      <c r="P27" s="91"/>
      <c r="Q27" s="106"/>
      <c r="R27" s="107"/>
      <c r="S27" s="107"/>
      <c r="T27" s="107"/>
      <c r="U27" s="107"/>
      <c r="V27" s="107"/>
      <c r="W27" s="107"/>
      <c r="X27" s="107"/>
      <c r="Y27" s="107"/>
      <c r="Z27" s="108"/>
    </row>
    <row r="28" spans="1:29" ht="22" customHeight="1" x14ac:dyDescent="0.2">
      <c r="A28" s="21"/>
      <c r="B28" s="21"/>
      <c r="C28" s="98"/>
      <c r="D28" s="86"/>
      <c r="E28" s="87"/>
      <c r="F28" s="87"/>
      <c r="G28" s="87"/>
      <c r="H28" s="87"/>
      <c r="I28" s="87"/>
      <c r="J28" s="87"/>
      <c r="K28" s="87"/>
      <c r="L28" s="88"/>
      <c r="M28" s="89"/>
      <c r="N28" s="90"/>
      <c r="O28" s="90"/>
      <c r="P28" s="91"/>
      <c r="Q28" s="106"/>
      <c r="R28" s="107"/>
      <c r="S28" s="107"/>
      <c r="T28" s="107"/>
      <c r="U28" s="107"/>
      <c r="V28" s="107"/>
      <c r="W28" s="107"/>
      <c r="X28" s="107"/>
      <c r="Y28" s="107"/>
      <c r="Z28" s="108"/>
    </row>
    <row r="29" spans="1:29" ht="22" customHeight="1" x14ac:dyDescent="0.2">
      <c r="A29" s="21"/>
      <c r="B29" s="21"/>
      <c r="C29" s="99"/>
      <c r="D29" s="86" t="s">
        <v>93</v>
      </c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8"/>
      <c r="Q29" s="109" t="str">
        <f>IF(SUM(Q25:Z28)=0,"",SUM(Q25:Z28))</f>
        <v/>
      </c>
      <c r="R29" s="109"/>
      <c r="S29" s="109"/>
      <c r="T29" s="109"/>
      <c r="U29" s="109"/>
      <c r="V29" s="109"/>
      <c r="W29" s="109"/>
      <c r="X29" s="109"/>
      <c r="Y29" s="109"/>
      <c r="Z29" s="109"/>
    </row>
    <row r="30" spans="1:29" ht="22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9" ht="22" customHeight="1" x14ac:dyDescent="0.2">
      <c r="A31" s="21"/>
      <c r="B31" s="21"/>
      <c r="C31" s="92" t="s">
        <v>94</v>
      </c>
      <c r="D31" s="83" t="s">
        <v>95</v>
      </c>
      <c r="E31" s="83"/>
      <c r="F31" s="83"/>
      <c r="G31" s="83"/>
      <c r="H31" s="96"/>
      <c r="I31" s="84"/>
      <c r="J31" s="84"/>
      <c r="K31" s="84"/>
      <c r="L31" s="84"/>
      <c r="M31" s="84"/>
      <c r="N31" s="84"/>
      <c r="O31" s="87" t="s">
        <v>96</v>
      </c>
      <c r="P31" s="87"/>
      <c r="Q31" s="84"/>
      <c r="R31" s="84"/>
      <c r="S31" s="84"/>
      <c r="T31" s="84"/>
      <c r="U31" s="84"/>
      <c r="V31" s="84"/>
      <c r="W31" s="84"/>
      <c r="X31" s="84"/>
      <c r="Y31" s="87" t="s">
        <v>97</v>
      </c>
      <c r="Z31" s="88"/>
    </row>
    <row r="32" spans="1:29" ht="22" customHeight="1" x14ac:dyDescent="0.2">
      <c r="A32" s="21"/>
      <c r="B32" s="21"/>
      <c r="C32" s="92"/>
      <c r="D32" s="83" t="s">
        <v>98</v>
      </c>
      <c r="E32" s="83"/>
      <c r="F32" s="83"/>
      <c r="G32" s="83"/>
      <c r="H32" s="96" t="s">
        <v>99</v>
      </c>
      <c r="I32" s="84"/>
      <c r="J32" s="84"/>
      <c r="K32" s="34" t="s">
        <v>100</v>
      </c>
      <c r="L32" s="84" t="s">
        <v>101</v>
      </c>
      <c r="M32" s="84"/>
      <c r="N32" s="85"/>
      <c r="O32" s="35" t="s">
        <v>102</v>
      </c>
      <c r="P32" s="36"/>
      <c r="Q32" s="37"/>
      <c r="R32" s="32"/>
      <c r="S32" s="32"/>
      <c r="T32" s="32"/>
      <c r="U32" s="32"/>
      <c r="V32" s="32"/>
      <c r="W32" s="32"/>
      <c r="X32" s="32"/>
      <c r="Y32" s="37"/>
      <c r="Z32" s="38"/>
    </row>
    <row r="33" spans="1:26" ht="22" customHeight="1" x14ac:dyDescent="0.2">
      <c r="A33" s="21"/>
      <c r="B33" s="21"/>
      <c r="C33" s="92"/>
      <c r="D33" s="83" t="s">
        <v>103</v>
      </c>
      <c r="E33" s="83"/>
      <c r="F33" s="83"/>
      <c r="G33" s="83"/>
      <c r="H33" s="80" t="s">
        <v>104</v>
      </c>
      <c r="I33" s="81"/>
      <c r="J33" s="81"/>
      <c r="K33" s="82"/>
      <c r="L33" s="103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5"/>
    </row>
    <row r="34" spans="1:26" ht="22" customHeight="1" x14ac:dyDescent="0.2">
      <c r="A34" s="21"/>
      <c r="B34" s="21"/>
      <c r="C34" s="92"/>
      <c r="D34" s="83"/>
      <c r="E34" s="83"/>
      <c r="F34" s="83"/>
      <c r="G34" s="83"/>
      <c r="H34" s="93" t="s">
        <v>105</v>
      </c>
      <c r="I34" s="94"/>
      <c r="J34" s="94"/>
      <c r="K34" s="95"/>
      <c r="L34" s="100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2"/>
    </row>
    <row r="35" spans="1:26" ht="30" customHeight="1" x14ac:dyDescent="0.2"/>
    <row r="36" spans="1:26" ht="18" customHeight="1" x14ac:dyDescent="0.2"/>
    <row r="37" spans="1:26" ht="18" customHeight="1" x14ac:dyDescent="0.2"/>
    <row r="38" spans="1:26" ht="18" customHeight="1" x14ac:dyDescent="0.2">
      <c r="P38" s="23"/>
      <c r="Q38" s="23"/>
    </row>
    <row r="39" spans="1:26" ht="18" customHeight="1" x14ac:dyDescent="0.2">
      <c r="P39" s="23"/>
      <c r="Q39" s="23"/>
    </row>
    <row r="40" spans="1:26" ht="15" customHeight="1" x14ac:dyDescent="0.2"/>
    <row r="41" spans="1:26" ht="15" customHeight="1" x14ac:dyDescent="0.2"/>
    <row r="42" spans="1:26" ht="15" customHeight="1" x14ac:dyDescent="0.2"/>
    <row r="43" spans="1:26" ht="15" customHeight="1" x14ac:dyDescent="0.2"/>
    <row r="44" spans="1:26" ht="15" customHeight="1" x14ac:dyDescent="0.2"/>
    <row r="45" spans="1:26" ht="15" customHeight="1" x14ac:dyDescent="0.2"/>
    <row r="46" spans="1:26" ht="15" customHeight="1" x14ac:dyDescent="0.2"/>
    <row r="47" spans="1:26" ht="15" customHeight="1" x14ac:dyDescent="0.2"/>
    <row r="48" spans="1:2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</sheetData>
  <mergeCells count="51">
    <mergeCell ref="C3:Z3"/>
    <mergeCell ref="C17:Z17"/>
    <mergeCell ref="E19:H21"/>
    <mergeCell ref="I20:J21"/>
    <mergeCell ref="K20:L21"/>
    <mergeCell ref="R5:S5"/>
    <mergeCell ref="M20:N21"/>
    <mergeCell ref="Q20:R21"/>
    <mergeCell ref="X5:Y5"/>
    <mergeCell ref="S20:T21"/>
    <mergeCell ref="O20:P21"/>
    <mergeCell ref="U5:V5"/>
    <mergeCell ref="W20:X21"/>
    <mergeCell ref="U20:V21"/>
    <mergeCell ref="S14:Y14"/>
    <mergeCell ref="I23:J23"/>
    <mergeCell ref="D25:L25"/>
    <mergeCell ref="Q26:Z26"/>
    <mergeCell ref="M24:P24"/>
    <mergeCell ref="O31:P31"/>
    <mergeCell ref="D26:L26"/>
    <mergeCell ref="M26:P26"/>
    <mergeCell ref="Q25:Z25"/>
    <mergeCell ref="M25:P25"/>
    <mergeCell ref="F23:G23"/>
    <mergeCell ref="Y31:Z31"/>
    <mergeCell ref="Q29:Z29"/>
    <mergeCell ref="Q27:Z27"/>
    <mergeCell ref="Q28:Z28"/>
    <mergeCell ref="Q31:X31"/>
    <mergeCell ref="C31:C34"/>
    <mergeCell ref="D29:P29"/>
    <mergeCell ref="D28:L28"/>
    <mergeCell ref="D31:G31"/>
    <mergeCell ref="H34:K34"/>
    <mergeCell ref="H32:J32"/>
    <mergeCell ref="C23:C29"/>
    <mergeCell ref="D23:E23"/>
    <mergeCell ref="D24:L24"/>
    <mergeCell ref="L34:Z34"/>
    <mergeCell ref="D33:G34"/>
    <mergeCell ref="M27:P27"/>
    <mergeCell ref="Q24:Z24"/>
    <mergeCell ref="L33:Z33"/>
    <mergeCell ref="K23:L23"/>
    <mergeCell ref="H31:N31"/>
    <mergeCell ref="H33:K33"/>
    <mergeCell ref="D32:G32"/>
    <mergeCell ref="L32:N32"/>
    <mergeCell ref="D27:L27"/>
    <mergeCell ref="M28:P28"/>
  </mergeCells>
  <phoneticPr fontId="3"/>
  <printOptions horizontalCentered="1" verticalCentered="1"/>
  <pageMargins left="0.39370078740157483" right="0" top="0" bottom="0" header="0.51181102362204722" footer="0.51181102362204722"/>
  <pageSetup paperSize="9" scale="120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F48"/>
  <sheetViews>
    <sheetView topLeftCell="A5" workbookViewId="0"/>
  </sheetViews>
  <sheetFormatPr defaultColWidth="2.08984375" defaultRowHeight="13" x14ac:dyDescent="0.2"/>
  <cols>
    <col min="1" max="1" width="2.08984375" style="1" customWidth="1"/>
    <col min="2" max="4" width="3.08984375" style="1" customWidth="1"/>
    <col min="5" max="5" width="2.36328125" style="1" customWidth="1"/>
    <col min="6" max="33" width="2.08984375" style="1" customWidth="1"/>
    <col min="34" max="34" width="2.7265625" style="1" customWidth="1"/>
    <col min="35" max="38" width="1.453125" style="1" customWidth="1"/>
    <col min="39" max="40" width="2.7265625" style="1" customWidth="1"/>
    <col min="41" max="53" width="2.6328125" style="1" customWidth="1"/>
    <col min="54" max="54" width="3.36328125" style="1" bestFit="1" customWidth="1"/>
    <col min="55" max="55" width="5.90625" style="1" bestFit="1" customWidth="1"/>
    <col min="56" max="56" width="7.26953125" style="1" bestFit="1" customWidth="1"/>
    <col min="57" max="57" width="2.453125" style="1" bestFit="1" customWidth="1"/>
    <col min="58" max="16384" width="2.08984375" style="1"/>
  </cols>
  <sheetData>
    <row r="1" spans="2:58" ht="33.75" customHeight="1" x14ac:dyDescent="0.2">
      <c r="AQ1" s="17"/>
    </row>
    <row r="2" spans="2:58" s="7" customFormat="1" ht="37.5" customHeight="1" x14ac:dyDescent="0.2">
      <c r="B2" s="10"/>
      <c r="AW2" s="17"/>
      <c r="AZ2" s="11"/>
    </row>
    <row r="3" spans="2:58" s="7" customFormat="1" ht="24" customHeight="1" x14ac:dyDescent="0.2">
      <c r="C3" s="6" t="s">
        <v>163</v>
      </c>
      <c r="D3" s="138">
        <v>2</v>
      </c>
      <c r="E3" s="138"/>
      <c r="F3" s="185" t="s">
        <v>1</v>
      </c>
      <c r="G3" s="185"/>
      <c r="H3" s="138">
        <v>4</v>
      </c>
      <c r="I3" s="138"/>
      <c r="J3" s="1" t="s">
        <v>21</v>
      </c>
      <c r="K3" s="1"/>
      <c r="M3" s="186" t="s">
        <v>0</v>
      </c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</row>
    <row r="4" spans="2:58" ht="13.5" customHeight="1" x14ac:dyDescent="0.2">
      <c r="B4" s="146" t="s">
        <v>10</v>
      </c>
      <c r="C4" s="147"/>
      <c r="D4" s="147"/>
      <c r="E4" s="173"/>
      <c r="F4" s="131"/>
      <c r="G4" s="131">
        <v>1</v>
      </c>
      <c r="H4" s="131">
        <v>2</v>
      </c>
      <c r="I4" s="131">
        <v>3</v>
      </c>
      <c r="J4" s="131">
        <v>4</v>
      </c>
      <c r="K4" s="131">
        <v>5</v>
      </c>
      <c r="L4" s="168">
        <v>6</v>
      </c>
      <c r="M4" s="131" t="s">
        <v>23</v>
      </c>
      <c r="N4" s="131">
        <v>0</v>
      </c>
      <c r="O4" s="131">
        <v>3</v>
      </c>
      <c r="P4" s="146" t="s">
        <v>14</v>
      </c>
      <c r="Q4" s="147"/>
      <c r="R4" s="147"/>
      <c r="S4" s="147"/>
      <c r="T4" s="147"/>
      <c r="U4" s="147"/>
      <c r="V4" s="147"/>
      <c r="W4" s="173"/>
      <c r="X4" s="134" t="s">
        <v>27</v>
      </c>
      <c r="Y4" s="135"/>
      <c r="Z4" s="135"/>
      <c r="AA4" s="135"/>
      <c r="AB4" s="135"/>
      <c r="AC4" s="135"/>
      <c r="AD4" s="135"/>
      <c r="AE4" s="135"/>
      <c r="AF4" s="135"/>
      <c r="AG4" s="136"/>
      <c r="AH4" s="146" t="s">
        <v>20</v>
      </c>
      <c r="AI4" s="147"/>
      <c r="AJ4" s="147"/>
      <c r="AK4" s="147"/>
      <c r="AL4" s="147"/>
      <c r="AM4" s="173"/>
      <c r="AN4" s="127" t="s">
        <v>19</v>
      </c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</row>
    <row r="5" spans="2:58" ht="10.5" customHeight="1" x14ac:dyDescent="0.2">
      <c r="B5" s="174"/>
      <c r="C5" s="175"/>
      <c r="D5" s="175"/>
      <c r="E5" s="176"/>
      <c r="F5" s="131"/>
      <c r="G5" s="131"/>
      <c r="H5" s="131"/>
      <c r="I5" s="168"/>
      <c r="J5" s="168"/>
      <c r="K5" s="168"/>
      <c r="L5" s="177"/>
      <c r="M5" s="168"/>
      <c r="N5" s="168"/>
      <c r="O5" s="168"/>
      <c r="P5" s="174"/>
      <c r="Q5" s="175"/>
      <c r="R5" s="175"/>
      <c r="S5" s="175"/>
      <c r="T5" s="175"/>
      <c r="U5" s="175"/>
      <c r="V5" s="175"/>
      <c r="W5" s="176"/>
      <c r="X5" s="137"/>
      <c r="Y5" s="138"/>
      <c r="Z5" s="138"/>
      <c r="AA5" s="138"/>
      <c r="AB5" s="138"/>
      <c r="AC5" s="138"/>
      <c r="AD5" s="138"/>
      <c r="AE5" s="138"/>
      <c r="AF5" s="138"/>
      <c r="AG5" s="139"/>
      <c r="AH5" s="174"/>
      <c r="AI5" s="175"/>
      <c r="AJ5" s="175"/>
      <c r="AK5" s="175"/>
      <c r="AL5" s="175"/>
      <c r="AM5" s="176"/>
      <c r="AN5" s="169"/>
      <c r="AO5" s="121">
        <v>2</v>
      </c>
      <c r="AP5" s="121">
        <v>7</v>
      </c>
      <c r="AQ5" s="121">
        <v>0</v>
      </c>
      <c r="AR5" s="121">
        <v>0</v>
      </c>
      <c r="AS5" s="121">
        <v>0</v>
      </c>
      <c r="AT5" s="121">
        <v>0</v>
      </c>
      <c r="AU5" s="121">
        <v>1</v>
      </c>
      <c r="AV5" s="121">
        <v>2</v>
      </c>
      <c r="AW5" s="121">
        <v>3</v>
      </c>
      <c r="AX5" s="121">
        <v>4</v>
      </c>
      <c r="AY5" s="121">
        <v>5</v>
      </c>
      <c r="AZ5" s="121">
        <v>6</v>
      </c>
    </row>
    <row r="6" spans="2:58" ht="19.5" customHeight="1" x14ac:dyDescent="0.2">
      <c r="B6" s="174"/>
      <c r="C6" s="175"/>
      <c r="D6" s="175"/>
      <c r="E6" s="176"/>
      <c r="F6" s="168"/>
      <c r="G6" s="168"/>
      <c r="H6" s="168"/>
      <c r="I6" s="168"/>
      <c r="J6" s="168"/>
      <c r="K6" s="168"/>
      <c r="L6" s="177"/>
      <c r="M6" s="168"/>
      <c r="N6" s="168"/>
      <c r="O6" s="168"/>
      <c r="P6" s="174"/>
      <c r="Q6" s="175"/>
      <c r="R6" s="181"/>
      <c r="S6" s="181"/>
      <c r="T6" s="181"/>
      <c r="U6" s="181"/>
      <c r="V6" s="175"/>
      <c r="W6" s="176"/>
      <c r="X6" s="140" t="s">
        <v>28</v>
      </c>
      <c r="Y6" s="141"/>
      <c r="Z6" s="141"/>
      <c r="AA6" s="141"/>
      <c r="AB6" s="141"/>
      <c r="AC6" s="141"/>
      <c r="AD6" s="141"/>
      <c r="AE6" s="141"/>
      <c r="AF6" s="141"/>
      <c r="AG6" s="142"/>
      <c r="AH6" s="174"/>
      <c r="AI6" s="175"/>
      <c r="AJ6" s="175"/>
      <c r="AK6" s="175"/>
      <c r="AL6" s="175"/>
      <c r="AM6" s="176"/>
      <c r="AN6" s="169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</row>
    <row r="7" spans="2:58" ht="43.5" customHeight="1" x14ac:dyDescent="0.2">
      <c r="B7" s="167" t="s">
        <v>15</v>
      </c>
      <c r="C7" s="167"/>
      <c r="D7" s="167"/>
      <c r="E7" s="167"/>
      <c r="F7" s="128" t="s">
        <v>2</v>
      </c>
      <c r="G7" s="129"/>
      <c r="H7" s="170">
        <v>88</v>
      </c>
      <c r="I7" s="170"/>
      <c r="J7" s="170"/>
      <c r="K7" s="132" t="s">
        <v>16</v>
      </c>
      <c r="L7" s="171"/>
      <c r="M7" s="172"/>
      <c r="N7" s="187" t="s">
        <v>56</v>
      </c>
      <c r="O7" s="188"/>
      <c r="P7" s="189"/>
      <c r="Q7" s="178" t="s">
        <v>57</v>
      </c>
      <c r="R7" s="178"/>
      <c r="S7" s="178"/>
      <c r="T7" s="179"/>
      <c r="U7" s="187" t="s">
        <v>17</v>
      </c>
      <c r="V7" s="188"/>
      <c r="W7" s="188"/>
      <c r="X7" s="188"/>
      <c r="Y7" s="188"/>
      <c r="Z7" s="189"/>
      <c r="AA7" s="190">
        <v>4000</v>
      </c>
      <c r="AB7" s="191"/>
      <c r="AC7" s="191"/>
      <c r="AD7" s="191"/>
      <c r="AE7" s="191"/>
      <c r="AF7" s="132" t="s">
        <v>18</v>
      </c>
      <c r="AG7" s="133"/>
      <c r="AH7" s="180"/>
      <c r="AI7" s="181"/>
      <c r="AJ7" s="181"/>
      <c r="AK7" s="181"/>
      <c r="AL7" s="181"/>
      <c r="AM7" s="182"/>
      <c r="AN7" s="121" t="s">
        <v>53</v>
      </c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</row>
    <row r="8" spans="2:58" ht="27" customHeight="1" x14ac:dyDescent="0.2">
      <c r="B8" s="146" t="s">
        <v>26</v>
      </c>
      <c r="C8" s="147"/>
      <c r="D8" s="147"/>
      <c r="E8" s="173"/>
      <c r="F8" s="195" t="s">
        <v>115</v>
      </c>
      <c r="G8" s="196"/>
      <c r="H8" s="196"/>
      <c r="I8" s="196"/>
      <c r="J8" s="196"/>
      <c r="K8" s="196"/>
      <c r="L8" s="196"/>
      <c r="M8" s="197"/>
      <c r="N8" s="195" t="s">
        <v>116</v>
      </c>
      <c r="O8" s="196"/>
      <c r="P8" s="196"/>
      <c r="Q8" s="196"/>
      <c r="R8" s="196"/>
      <c r="S8" s="196"/>
      <c r="T8" s="196"/>
      <c r="U8" s="196"/>
      <c r="V8" s="195" t="s">
        <v>117</v>
      </c>
      <c r="W8" s="196"/>
      <c r="X8" s="196"/>
      <c r="Y8" s="196"/>
      <c r="Z8" s="196"/>
      <c r="AA8" s="196"/>
      <c r="AB8" s="196"/>
      <c r="AC8" s="196"/>
      <c r="AD8" s="195" t="s">
        <v>118</v>
      </c>
      <c r="AE8" s="196"/>
      <c r="AF8" s="196"/>
      <c r="AG8" s="196"/>
      <c r="AH8" s="196"/>
      <c r="AI8" s="196"/>
      <c r="AJ8" s="196"/>
      <c r="AK8" s="196"/>
      <c r="AL8" s="197"/>
      <c r="AM8" s="198" t="s">
        <v>125</v>
      </c>
      <c r="AN8" s="196"/>
      <c r="AO8" s="196"/>
      <c r="AP8" s="196"/>
      <c r="AQ8" s="196"/>
      <c r="AR8" s="196"/>
      <c r="AS8" s="196"/>
      <c r="AT8" s="199" t="s">
        <v>25</v>
      </c>
      <c r="AU8" s="196"/>
      <c r="AV8" s="196"/>
      <c r="AW8" s="196"/>
      <c r="AX8" s="196"/>
      <c r="AY8" s="196"/>
      <c r="AZ8" s="197"/>
      <c r="BA8" s="2"/>
      <c r="BB8" s="2"/>
      <c r="BC8" s="2"/>
      <c r="BD8" s="2"/>
      <c r="BE8" s="2"/>
      <c r="BF8" s="2"/>
    </row>
    <row r="9" spans="2:58" ht="20.25" customHeight="1" thickBot="1" x14ac:dyDescent="0.25">
      <c r="B9" s="174"/>
      <c r="C9" s="175"/>
      <c r="D9" s="175"/>
      <c r="E9" s="176"/>
      <c r="F9" s="207" t="s">
        <v>33</v>
      </c>
      <c r="G9" s="208"/>
      <c r="H9" s="208"/>
      <c r="I9" s="209">
        <v>850</v>
      </c>
      <c r="J9" s="210"/>
      <c r="K9" s="210"/>
      <c r="L9" s="210"/>
      <c r="M9" s="211"/>
      <c r="N9" s="146" t="s">
        <v>35</v>
      </c>
      <c r="O9" s="147"/>
      <c r="P9" s="147"/>
      <c r="Q9" s="143">
        <v>550</v>
      </c>
      <c r="R9" s="144"/>
      <c r="S9" s="144"/>
      <c r="T9" s="144"/>
      <c r="U9" s="145"/>
      <c r="V9" s="146" t="s">
        <v>37</v>
      </c>
      <c r="W9" s="147"/>
      <c r="X9" s="147"/>
      <c r="Y9" s="143">
        <v>450</v>
      </c>
      <c r="Z9" s="144"/>
      <c r="AA9" s="144"/>
      <c r="AB9" s="144"/>
      <c r="AC9" s="145"/>
      <c r="AD9" s="146" t="s">
        <v>38</v>
      </c>
      <c r="AE9" s="147"/>
      <c r="AF9" s="147"/>
      <c r="AG9" s="143">
        <v>400</v>
      </c>
      <c r="AH9" s="144"/>
      <c r="AI9" s="144"/>
      <c r="AJ9" s="144"/>
      <c r="AK9" s="144"/>
      <c r="AL9" s="145"/>
      <c r="AM9" s="146" t="s">
        <v>40</v>
      </c>
      <c r="AN9" s="147"/>
      <c r="AO9" s="143">
        <v>350</v>
      </c>
      <c r="AP9" s="144"/>
      <c r="AQ9" s="144"/>
      <c r="AR9" s="144"/>
      <c r="AS9" s="145"/>
      <c r="AT9" s="148">
        <v>1840</v>
      </c>
      <c r="AU9" s="149"/>
      <c r="AV9" s="149"/>
      <c r="AW9" s="149"/>
      <c r="AX9" s="149"/>
      <c r="AY9" s="149"/>
      <c r="AZ9" s="150"/>
      <c r="BA9" s="18"/>
      <c r="BB9" s="18"/>
      <c r="BC9" s="18"/>
      <c r="BD9" s="18"/>
      <c r="BE9" s="2"/>
      <c r="BF9" s="2"/>
    </row>
    <row r="10" spans="2:58" ht="20.25" customHeight="1" thickTop="1" thickBot="1" x14ac:dyDescent="0.25">
      <c r="B10" s="180"/>
      <c r="C10" s="181"/>
      <c r="D10" s="181"/>
      <c r="E10" s="181"/>
      <c r="F10" s="200" t="s">
        <v>111</v>
      </c>
      <c r="G10" s="201"/>
      <c r="H10" s="201"/>
      <c r="I10" s="192">
        <v>1070</v>
      </c>
      <c r="J10" s="193"/>
      <c r="K10" s="193"/>
      <c r="L10" s="193"/>
      <c r="M10" s="194"/>
      <c r="N10" s="153" t="s">
        <v>112</v>
      </c>
      <c r="O10" s="154"/>
      <c r="P10" s="154"/>
      <c r="Q10" s="155">
        <v>690</v>
      </c>
      <c r="R10" s="156"/>
      <c r="S10" s="156"/>
      <c r="T10" s="156"/>
      <c r="U10" s="157"/>
      <c r="V10" s="153" t="s">
        <v>113</v>
      </c>
      <c r="W10" s="154"/>
      <c r="X10" s="154"/>
      <c r="Y10" s="155">
        <v>570</v>
      </c>
      <c r="Z10" s="156"/>
      <c r="AA10" s="156"/>
      <c r="AB10" s="156"/>
      <c r="AC10" s="157"/>
      <c r="AD10" s="153" t="s">
        <v>114</v>
      </c>
      <c r="AE10" s="154"/>
      <c r="AF10" s="154"/>
      <c r="AG10" s="155">
        <f>AG9*1.25</f>
        <v>500</v>
      </c>
      <c r="AH10" s="156"/>
      <c r="AI10" s="156"/>
      <c r="AJ10" s="156"/>
      <c r="AK10" s="156"/>
      <c r="AL10" s="157"/>
      <c r="AM10" s="153" t="s">
        <v>119</v>
      </c>
      <c r="AN10" s="154"/>
      <c r="AO10" s="155">
        <v>440</v>
      </c>
      <c r="AP10" s="156"/>
      <c r="AQ10" s="156"/>
      <c r="AR10" s="156"/>
      <c r="AS10" s="158"/>
      <c r="AT10" s="151"/>
      <c r="AU10" s="151"/>
      <c r="AV10" s="151"/>
      <c r="AW10" s="151"/>
      <c r="AX10" s="151"/>
      <c r="AY10" s="151"/>
      <c r="AZ10" s="152"/>
      <c r="BA10" s="18"/>
      <c r="BB10" s="18"/>
      <c r="BC10" s="18"/>
      <c r="BD10" s="18"/>
      <c r="BE10" s="2"/>
      <c r="BF10" s="2"/>
    </row>
    <row r="11" spans="2:58" ht="15" customHeight="1" thickTop="1" x14ac:dyDescent="0.2">
      <c r="B11" s="3"/>
      <c r="C11" s="3"/>
      <c r="D11" s="3"/>
      <c r="E11" s="3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AZ11" s="14" t="s">
        <v>65</v>
      </c>
    </row>
    <row r="12" spans="2:58" ht="17.25" customHeight="1" x14ac:dyDescent="0.2">
      <c r="B12" s="183" t="s">
        <v>3</v>
      </c>
      <c r="C12" s="183" t="s">
        <v>4</v>
      </c>
      <c r="D12" s="184" t="s">
        <v>5</v>
      </c>
      <c r="E12" s="159"/>
      <c r="F12" s="159"/>
      <c r="G12" s="159"/>
      <c r="H12" s="159"/>
      <c r="I12" s="159" t="s">
        <v>11</v>
      </c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 t="s">
        <v>13</v>
      </c>
      <c r="U12" s="159"/>
      <c r="V12" s="159"/>
      <c r="W12" s="159"/>
      <c r="X12" s="159"/>
      <c r="Y12" s="159"/>
      <c r="Z12" s="159"/>
      <c r="AA12" s="159"/>
      <c r="AB12" s="206" t="s">
        <v>51</v>
      </c>
      <c r="AC12" s="206"/>
      <c r="AD12" s="159"/>
      <c r="AE12" s="184" t="s">
        <v>60</v>
      </c>
      <c r="AF12" s="159"/>
      <c r="AG12" s="159"/>
      <c r="AH12" s="159" t="s">
        <v>29</v>
      </c>
      <c r="AI12" s="159"/>
      <c r="AJ12" s="159"/>
      <c r="AK12" s="159"/>
      <c r="AL12" s="159"/>
      <c r="AM12" s="159"/>
      <c r="AN12" s="184" t="s">
        <v>59</v>
      </c>
      <c r="AO12" s="159"/>
      <c r="AP12" s="159"/>
      <c r="AQ12" s="184" t="s">
        <v>167</v>
      </c>
      <c r="AR12" s="159"/>
      <c r="AS12" s="159"/>
      <c r="AT12" s="184" t="s">
        <v>58</v>
      </c>
      <c r="AU12" s="159"/>
      <c r="AV12" s="159"/>
      <c r="AW12" s="204" t="s">
        <v>8</v>
      </c>
      <c r="AX12" s="205"/>
      <c r="AY12" s="204" t="s">
        <v>9</v>
      </c>
      <c r="AZ12" s="205"/>
    </row>
    <row r="13" spans="2:58" ht="17.25" customHeight="1" x14ac:dyDescent="0.2">
      <c r="B13" s="183"/>
      <c r="C13" s="183"/>
      <c r="D13" s="159"/>
      <c r="E13" s="159"/>
      <c r="F13" s="159"/>
      <c r="G13" s="159"/>
      <c r="H13" s="159"/>
      <c r="I13" s="184" t="s">
        <v>6</v>
      </c>
      <c r="J13" s="184"/>
      <c r="K13" s="184"/>
      <c r="L13" s="184"/>
      <c r="M13" s="184" t="s">
        <v>7</v>
      </c>
      <c r="N13" s="184"/>
      <c r="O13" s="184"/>
      <c r="P13" s="184"/>
      <c r="Q13" s="184" t="s">
        <v>12</v>
      </c>
      <c r="R13" s="184"/>
      <c r="S13" s="184"/>
      <c r="T13" s="184" t="s">
        <v>6</v>
      </c>
      <c r="U13" s="184"/>
      <c r="V13" s="184"/>
      <c r="W13" s="184"/>
      <c r="X13" s="184" t="s">
        <v>7</v>
      </c>
      <c r="Y13" s="184"/>
      <c r="Z13" s="184"/>
      <c r="AA13" s="184"/>
      <c r="AB13" s="159"/>
      <c r="AC13" s="159"/>
      <c r="AD13" s="159"/>
      <c r="AE13" s="159"/>
      <c r="AF13" s="159"/>
      <c r="AG13" s="159"/>
      <c r="AH13" s="184" t="s">
        <v>138</v>
      </c>
      <c r="AI13" s="159"/>
      <c r="AJ13" s="184" t="s">
        <v>52</v>
      </c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205"/>
      <c r="AX13" s="205"/>
      <c r="AY13" s="205"/>
      <c r="AZ13" s="205"/>
      <c r="BC13" s="15"/>
    </row>
    <row r="14" spans="2:58" ht="17.25" customHeight="1" x14ac:dyDescent="0.2">
      <c r="B14" s="183"/>
      <c r="C14" s="183"/>
      <c r="D14" s="159"/>
      <c r="E14" s="159"/>
      <c r="F14" s="159"/>
      <c r="G14" s="159"/>
      <c r="H14" s="159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205"/>
      <c r="AX14" s="205"/>
      <c r="AY14" s="205"/>
      <c r="AZ14" s="205"/>
    </row>
    <row r="15" spans="2:58" ht="24" customHeight="1" x14ac:dyDescent="0.2">
      <c r="B15" s="8">
        <v>1</v>
      </c>
      <c r="C15" s="8" t="s">
        <v>2</v>
      </c>
      <c r="D15" s="120" t="s">
        <v>31</v>
      </c>
      <c r="E15" s="120"/>
      <c r="F15" s="120"/>
      <c r="G15" s="120"/>
      <c r="H15" s="120"/>
      <c r="I15" s="121">
        <v>9</v>
      </c>
      <c r="J15" s="122"/>
      <c r="K15" s="123">
        <v>0</v>
      </c>
      <c r="L15" s="124"/>
      <c r="M15" s="121">
        <v>15</v>
      </c>
      <c r="N15" s="122"/>
      <c r="O15" s="123">
        <v>0</v>
      </c>
      <c r="P15" s="124"/>
      <c r="Q15" s="125">
        <f>IF(I15="","",(((M15-I15)*60)+IF((O15-K15)&lt;15,0,IF((O15-K15)&lt;45,30,60)))/60)</f>
        <v>6</v>
      </c>
      <c r="R15" s="126"/>
      <c r="S15" s="127"/>
      <c r="T15" s="121">
        <v>9</v>
      </c>
      <c r="U15" s="122"/>
      <c r="V15" s="123">
        <v>0</v>
      </c>
      <c r="W15" s="124"/>
      <c r="X15" s="121">
        <v>15</v>
      </c>
      <c r="Y15" s="122"/>
      <c r="Z15" s="123">
        <v>0</v>
      </c>
      <c r="AA15" s="124"/>
      <c r="AB15" s="121">
        <f t="shared" ref="AB15:AB24" si="0">IF(T15="","",VLOOKUP(AH15,$BC$15:$BE$25,3,0))</f>
        <v>1</v>
      </c>
      <c r="AC15" s="121"/>
      <c r="AD15" s="121"/>
      <c r="AE15" s="131">
        <f t="shared" ref="AE15:AE26" si="1">IF(T15="","",IF(AH15="⑥","",(((X15-T15)*60)+IF((Z15-V15)&lt;15,0,IF((Z15-V15)&lt;45,30,60)))/60*AB15))</f>
        <v>6</v>
      </c>
      <c r="AF15" s="126"/>
      <c r="AG15" s="127"/>
      <c r="AH15" s="121" t="s">
        <v>33</v>
      </c>
      <c r="AI15" s="121"/>
      <c r="AJ15" s="128">
        <f>IF(AH15="","",VLOOKUP(AH15,$BC$15:$BE$25,2,0))</f>
        <v>850</v>
      </c>
      <c r="AK15" s="129"/>
      <c r="AL15" s="129"/>
      <c r="AM15" s="130"/>
      <c r="AN15" s="163">
        <f>IF(AH15="","",IF(AH15="⑥",AJ15,AE15*AJ15*2))</f>
        <v>10200</v>
      </c>
      <c r="AO15" s="202"/>
      <c r="AP15" s="203"/>
      <c r="AQ15" s="160">
        <f t="shared" ref="AQ15:AQ23" si="2">IF(AH15="","",AN15*0.1)</f>
        <v>1020</v>
      </c>
      <c r="AR15" s="161"/>
      <c r="AS15" s="162"/>
      <c r="AT15" s="163">
        <f t="shared" ref="AT15:AT26" si="3">IF(AH15="","",AN15-AQ15)</f>
        <v>9180</v>
      </c>
      <c r="AU15" s="164"/>
      <c r="AV15" s="165"/>
      <c r="AW15" s="166" t="s">
        <v>55</v>
      </c>
      <c r="AX15" s="166"/>
      <c r="AY15" s="159" t="s">
        <v>54</v>
      </c>
      <c r="AZ15" s="159"/>
      <c r="BC15" s="2" t="s">
        <v>33</v>
      </c>
      <c r="BD15" s="13">
        <f>I9</f>
        <v>850</v>
      </c>
      <c r="BE15" s="1">
        <v>1</v>
      </c>
    </row>
    <row r="16" spans="2:58" ht="24" customHeight="1" x14ac:dyDescent="0.2">
      <c r="B16" s="8">
        <v>2</v>
      </c>
      <c r="C16" s="8" t="s">
        <v>43</v>
      </c>
      <c r="D16" s="120" t="s">
        <v>31</v>
      </c>
      <c r="E16" s="120"/>
      <c r="F16" s="120"/>
      <c r="G16" s="120"/>
      <c r="H16" s="120"/>
      <c r="I16" s="121">
        <v>9</v>
      </c>
      <c r="J16" s="122"/>
      <c r="K16" s="123">
        <v>0</v>
      </c>
      <c r="L16" s="124"/>
      <c r="M16" s="121">
        <v>14</v>
      </c>
      <c r="N16" s="122"/>
      <c r="O16" s="123">
        <v>12</v>
      </c>
      <c r="P16" s="124"/>
      <c r="Q16" s="125">
        <f t="shared" ref="Q16:Q25" si="4">IF(I16="","",(((M16-I16)*60)+IF((O16-K16)&lt;15,0,IF((O16-K16)&lt;45,30,60)))/60)</f>
        <v>5</v>
      </c>
      <c r="R16" s="126"/>
      <c r="S16" s="127"/>
      <c r="T16" s="121">
        <v>9</v>
      </c>
      <c r="U16" s="122"/>
      <c r="V16" s="123">
        <v>0</v>
      </c>
      <c r="W16" s="124"/>
      <c r="X16" s="121">
        <v>14</v>
      </c>
      <c r="Y16" s="122"/>
      <c r="Z16" s="123">
        <v>12</v>
      </c>
      <c r="AA16" s="124"/>
      <c r="AB16" s="121">
        <f t="shared" si="0"/>
        <v>1</v>
      </c>
      <c r="AC16" s="121"/>
      <c r="AD16" s="121"/>
      <c r="AE16" s="131">
        <f t="shared" si="1"/>
        <v>5</v>
      </c>
      <c r="AF16" s="126"/>
      <c r="AG16" s="127"/>
      <c r="AH16" s="121" t="s">
        <v>32</v>
      </c>
      <c r="AI16" s="121"/>
      <c r="AJ16" s="128">
        <f t="shared" ref="AJ16:AJ44" si="5">IF(AH16="","",VLOOKUP(AH16,$BC$15:$BE$25,2,0))</f>
        <v>850</v>
      </c>
      <c r="AK16" s="129"/>
      <c r="AL16" s="129"/>
      <c r="AM16" s="130"/>
      <c r="AN16" s="163">
        <f t="shared" ref="AN16:AN44" si="6">IF(AH16="","",IF(AH16="⑥",AJ16,AE16*AJ16*2))</f>
        <v>8500</v>
      </c>
      <c r="AO16" s="202"/>
      <c r="AP16" s="203"/>
      <c r="AQ16" s="160">
        <f t="shared" si="2"/>
        <v>850</v>
      </c>
      <c r="AR16" s="161"/>
      <c r="AS16" s="162"/>
      <c r="AT16" s="163">
        <f t="shared" si="3"/>
        <v>7650</v>
      </c>
      <c r="AU16" s="164"/>
      <c r="AV16" s="165"/>
      <c r="AW16" s="166" t="s">
        <v>55</v>
      </c>
      <c r="AX16" s="166"/>
      <c r="AY16" s="159" t="s">
        <v>54</v>
      </c>
      <c r="AZ16" s="159"/>
      <c r="BC16" s="2" t="s">
        <v>35</v>
      </c>
      <c r="BD16" s="13">
        <f>Q9</f>
        <v>550</v>
      </c>
      <c r="BE16" s="1">
        <v>1</v>
      </c>
    </row>
    <row r="17" spans="2:57" ht="24" customHeight="1" x14ac:dyDescent="0.2">
      <c r="B17" s="8">
        <v>3</v>
      </c>
      <c r="C17" s="8" t="s">
        <v>44</v>
      </c>
      <c r="D17" s="120" t="s">
        <v>42</v>
      </c>
      <c r="E17" s="120"/>
      <c r="F17" s="120"/>
      <c r="G17" s="120"/>
      <c r="H17" s="120"/>
      <c r="I17" s="121">
        <v>15</v>
      </c>
      <c r="J17" s="122"/>
      <c r="K17" s="123">
        <v>0</v>
      </c>
      <c r="L17" s="124"/>
      <c r="M17" s="121">
        <v>16</v>
      </c>
      <c r="N17" s="122"/>
      <c r="O17" s="123">
        <v>30</v>
      </c>
      <c r="P17" s="124"/>
      <c r="Q17" s="125">
        <f t="shared" si="4"/>
        <v>1.5</v>
      </c>
      <c r="R17" s="126"/>
      <c r="S17" s="127"/>
      <c r="T17" s="121">
        <v>15</v>
      </c>
      <c r="U17" s="122"/>
      <c r="V17" s="123">
        <v>0</v>
      </c>
      <c r="W17" s="124"/>
      <c r="X17" s="121">
        <v>16</v>
      </c>
      <c r="Y17" s="122"/>
      <c r="Z17" s="123">
        <v>30</v>
      </c>
      <c r="AA17" s="124"/>
      <c r="AB17" s="121">
        <f t="shared" si="0"/>
        <v>1</v>
      </c>
      <c r="AC17" s="121"/>
      <c r="AD17" s="121"/>
      <c r="AE17" s="131">
        <f t="shared" si="1"/>
        <v>1.5</v>
      </c>
      <c r="AF17" s="126"/>
      <c r="AG17" s="127"/>
      <c r="AH17" s="121" t="s">
        <v>32</v>
      </c>
      <c r="AI17" s="121"/>
      <c r="AJ17" s="128">
        <f t="shared" si="5"/>
        <v>850</v>
      </c>
      <c r="AK17" s="129"/>
      <c r="AL17" s="129"/>
      <c r="AM17" s="130"/>
      <c r="AN17" s="163">
        <f t="shared" si="6"/>
        <v>2550</v>
      </c>
      <c r="AO17" s="202"/>
      <c r="AP17" s="203"/>
      <c r="AQ17" s="160">
        <f t="shared" si="2"/>
        <v>255</v>
      </c>
      <c r="AR17" s="161"/>
      <c r="AS17" s="162"/>
      <c r="AT17" s="163">
        <f t="shared" si="3"/>
        <v>2295</v>
      </c>
      <c r="AU17" s="164"/>
      <c r="AV17" s="165"/>
      <c r="AW17" s="166" t="s">
        <v>55</v>
      </c>
      <c r="AX17" s="166"/>
      <c r="AY17" s="159" t="s">
        <v>54</v>
      </c>
      <c r="AZ17" s="159"/>
      <c r="BC17" s="2" t="s">
        <v>37</v>
      </c>
      <c r="BD17" s="13">
        <f>Y9</f>
        <v>450</v>
      </c>
      <c r="BE17" s="1">
        <v>1</v>
      </c>
    </row>
    <row r="18" spans="2:57" ht="24" customHeight="1" thickBot="1" x14ac:dyDescent="0.25">
      <c r="B18" s="8">
        <v>4</v>
      </c>
      <c r="C18" s="8" t="s">
        <v>45</v>
      </c>
      <c r="D18" s="120" t="s">
        <v>42</v>
      </c>
      <c r="E18" s="120"/>
      <c r="F18" s="120"/>
      <c r="G18" s="120"/>
      <c r="H18" s="120"/>
      <c r="I18" s="215">
        <v>15</v>
      </c>
      <c r="J18" s="216"/>
      <c r="K18" s="217">
        <v>0</v>
      </c>
      <c r="L18" s="218"/>
      <c r="M18" s="215">
        <v>16</v>
      </c>
      <c r="N18" s="216"/>
      <c r="O18" s="217">
        <v>45</v>
      </c>
      <c r="P18" s="218"/>
      <c r="Q18" s="212">
        <f t="shared" si="4"/>
        <v>2</v>
      </c>
      <c r="R18" s="213"/>
      <c r="S18" s="214"/>
      <c r="T18" s="215">
        <v>15</v>
      </c>
      <c r="U18" s="216"/>
      <c r="V18" s="217">
        <v>0</v>
      </c>
      <c r="W18" s="218"/>
      <c r="X18" s="215">
        <v>16</v>
      </c>
      <c r="Y18" s="216"/>
      <c r="Z18" s="217">
        <v>45</v>
      </c>
      <c r="AA18" s="218"/>
      <c r="AB18" s="215">
        <f t="shared" si="0"/>
        <v>1</v>
      </c>
      <c r="AC18" s="215"/>
      <c r="AD18" s="215"/>
      <c r="AE18" s="168">
        <f t="shared" si="1"/>
        <v>2</v>
      </c>
      <c r="AF18" s="213"/>
      <c r="AG18" s="214"/>
      <c r="AH18" s="121" t="s">
        <v>32</v>
      </c>
      <c r="AI18" s="121"/>
      <c r="AJ18" s="128">
        <f t="shared" si="5"/>
        <v>850</v>
      </c>
      <c r="AK18" s="129"/>
      <c r="AL18" s="129"/>
      <c r="AM18" s="130"/>
      <c r="AN18" s="163">
        <f t="shared" si="6"/>
        <v>3400</v>
      </c>
      <c r="AO18" s="202"/>
      <c r="AP18" s="203"/>
      <c r="AQ18" s="160">
        <f t="shared" si="2"/>
        <v>340</v>
      </c>
      <c r="AR18" s="161"/>
      <c r="AS18" s="162"/>
      <c r="AT18" s="163">
        <f t="shared" si="3"/>
        <v>3060</v>
      </c>
      <c r="AU18" s="164"/>
      <c r="AV18" s="165"/>
      <c r="AW18" s="166" t="s">
        <v>55</v>
      </c>
      <c r="AX18" s="166"/>
      <c r="AY18" s="159" t="s">
        <v>54</v>
      </c>
      <c r="AZ18" s="159"/>
      <c r="BC18" s="2" t="s">
        <v>38</v>
      </c>
      <c r="BD18" s="13">
        <f>AG9</f>
        <v>400</v>
      </c>
      <c r="BE18" s="1">
        <v>1</v>
      </c>
    </row>
    <row r="19" spans="2:57" ht="24" customHeight="1" thickTop="1" thickBot="1" x14ac:dyDescent="0.25">
      <c r="B19" s="8">
        <v>5</v>
      </c>
      <c r="C19" s="8" t="s">
        <v>46</v>
      </c>
      <c r="D19" s="120" t="s">
        <v>31</v>
      </c>
      <c r="E19" s="120"/>
      <c r="F19" s="120"/>
      <c r="G19" s="120"/>
      <c r="H19" s="219"/>
      <c r="I19" s="220">
        <v>9</v>
      </c>
      <c r="J19" s="221"/>
      <c r="K19" s="222">
        <v>0</v>
      </c>
      <c r="L19" s="223"/>
      <c r="M19" s="224">
        <v>12</v>
      </c>
      <c r="N19" s="221"/>
      <c r="O19" s="222">
        <v>30</v>
      </c>
      <c r="P19" s="225"/>
      <c r="Q19" s="226">
        <f t="shared" si="4"/>
        <v>3.5</v>
      </c>
      <c r="R19" s="227"/>
      <c r="S19" s="228"/>
      <c r="T19" s="228">
        <v>9</v>
      </c>
      <c r="U19" s="221"/>
      <c r="V19" s="222">
        <v>0</v>
      </c>
      <c r="W19" s="223"/>
      <c r="X19" s="224">
        <v>13</v>
      </c>
      <c r="Y19" s="221"/>
      <c r="Z19" s="222">
        <v>0</v>
      </c>
      <c r="AA19" s="225"/>
      <c r="AB19" s="224">
        <f t="shared" si="0"/>
        <v>1</v>
      </c>
      <c r="AC19" s="224"/>
      <c r="AD19" s="224"/>
      <c r="AE19" s="224">
        <f t="shared" si="1"/>
        <v>4</v>
      </c>
      <c r="AF19" s="227"/>
      <c r="AG19" s="229"/>
      <c r="AH19" s="169" t="s">
        <v>34</v>
      </c>
      <c r="AI19" s="121"/>
      <c r="AJ19" s="128">
        <f t="shared" si="5"/>
        <v>550</v>
      </c>
      <c r="AK19" s="129"/>
      <c r="AL19" s="129"/>
      <c r="AM19" s="130"/>
      <c r="AN19" s="163">
        <f t="shared" si="6"/>
        <v>4400</v>
      </c>
      <c r="AO19" s="202"/>
      <c r="AP19" s="203"/>
      <c r="AQ19" s="160">
        <f>IF(AH19="","",AN19*0.1)</f>
        <v>440</v>
      </c>
      <c r="AR19" s="161"/>
      <c r="AS19" s="162"/>
      <c r="AT19" s="163">
        <f t="shared" si="3"/>
        <v>3960</v>
      </c>
      <c r="AU19" s="164"/>
      <c r="AV19" s="165"/>
      <c r="AW19" s="166" t="s">
        <v>55</v>
      </c>
      <c r="AX19" s="166"/>
      <c r="AY19" s="159" t="s">
        <v>54</v>
      </c>
      <c r="AZ19" s="159"/>
      <c r="BC19" s="2" t="s">
        <v>40</v>
      </c>
      <c r="BD19" s="13">
        <f>AO9</f>
        <v>350</v>
      </c>
      <c r="BE19" s="1">
        <v>1</v>
      </c>
    </row>
    <row r="20" spans="2:57" ht="24" customHeight="1" thickTop="1" x14ac:dyDescent="0.2">
      <c r="B20" s="8">
        <v>6</v>
      </c>
      <c r="C20" s="8" t="s">
        <v>47</v>
      </c>
      <c r="D20" s="120" t="s">
        <v>31</v>
      </c>
      <c r="E20" s="120"/>
      <c r="F20" s="120"/>
      <c r="G20" s="120"/>
      <c r="H20" s="120"/>
      <c r="I20" s="230">
        <v>9</v>
      </c>
      <c r="J20" s="231"/>
      <c r="K20" s="232">
        <v>0</v>
      </c>
      <c r="L20" s="233"/>
      <c r="M20" s="230">
        <v>11</v>
      </c>
      <c r="N20" s="231"/>
      <c r="O20" s="232">
        <v>50</v>
      </c>
      <c r="P20" s="233"/>
      <c r="Q20" s="234">
        <f t="shared" si="4"/>
        <v>3</v>
      </c>
      <c r="R20" s="235"/>
      <c r="S20" s="236"/>
      <c r="T20" s="230">
        <v>9</v>
      </c>
      <c r="U20" s="231"/>
      <c r="V20" s="232">
        <v>0</v>
      </c>
      <c r="W20" s="233"/>
      <c r="X20" s="230">
        <v>11</v>
      </c>
      <c r="Y20" s="231"/>
      <c r="Z20" s="232">
        <v>50</v>
      </c>
      <c r="AA20" s="233"/>
      <c r="AB20" s="230">
        <f t="shared" si="0"/>
        <v>1</v>
      </c>
      <c r="AC20" s="230"/>
      <c r="AD20" s="230"/>
      <c r="AE20" s="237">
        <f t="shared" si="1"/>
        <v>3</v>
      </c>
      <c r="AF20" s="235"/>
      <c r="AG20" s="236"/>
      <c r="AH20" s="121" t="s">
        <v>36</v>
      </c>
      <c r="AI20" s="121"/>
      <c r="AJ20" s="128">
        <f t="shared" si="5"/>
        <v>450</v>
      </c>
      <c r="AK20" s="129"/>
      <c r="AL20" s="129"/>
      <c r="AM20" s="130"/>
      <c r="AN20" s="163">
        <f t="shared" si="6"/>
        <v>2700</v>
      </c>
      <c r="AO20" s="202"/>
      <c r="AP20" s="203"/>
      <c r="AQ20" s="160">
        <f t="shared" si="2"/>
        <v>270</v>
      </c>
      <c r="AR20" s="161"/>
      <c r="AS20" s="162"/>
      <c r="AT20" s="163">
        <f t="shared" si="3"/>
        <v>2430</v>
      </c>
      <c r="AU20" s="164"/>
      <c r="AV20" s="165"/>
      <c r="AW20" s="166" t="s">
        <v>55</v>
      </c>
      <c r="AX20" s="166"/>
      <c r="AY20" s="159" t="s">
        <v>54</v>
      </c>
      <c r="AZ20" s="159"/>
      <c r="BC20" s="2" t="s">
        <v>41</v>
      </c>
      <c r="BD20" s="13">
        <f>AT9</f>
        <v>1840</v>
      </c>
      <c r="BE20" s="12">
        <v>1</v>
      </c>
    </row>
    <row r="21" spans="2:57" ht="24" customHeight="1" x14ac:dyDescent="0.2">
      <c r="B21" s="8">
        <v>7</v>
      </c>
      <c r="C21" s="8" t="s">
        <v>48</v>
      </c>
      <c r="D21" s="120" t="s">
        <v>42</v>
      </c>
      <c r="E21" s="120"/>
      <c r="F21" s="120"/>
      <c r="G21" s="120"/>
      <c r="H21" s="120"/>
      <c r="I21" s="121">
        <v>15</v>
      </c>
      <c r="J21" s="122"/>
      <c r="K21" s="123">
        <v>0</v>
      </c>
      <c r="L21" s="124"/>
      <c r="M21" s="121">
        <v>16</v>
      </c>
      <c r="N21" s="122"/>
      <c r="O21" s="123">
        <v>0</v>
      </c>
      <c r="P21" s="124"/>
      <c r="Q21" s="125">
        <f t="shared" si="4"/>
        <v>1</v>
      </c>
      <c r="R21" s="126"/>
      <c r="S21" s="127"/>
      <c r="T21" s="121">
        <v>15</v>
      </c>
      <c r="U21" s="122"/>
      <c r="V21" s="123">
        <v>0</v>
      </c>
      <c r="W21" s="124"/>
      <c r="X21" s="121">
        <v>16</v>
      </c>
      <c r="Y21" s="122"/>
      <c r="Z21" s="123">
        <v>0</v>
      </c>
      <c r="AA21" s="124"/>
      <c r="AB21" s="121">
        <f t="shared" si="0"/>
        <v>1</v>
      </c>
      <c r="AC21" s="121"/>
      <c r="AD21" s="121"/>
      <c r="AE21" s="131">
        <f t="shared" si="1"/>
        <v>1</v>
      </c>
      <c r="AF21" s="126"/>
      <c r="AG21" s="127"/>
      <c r="AH21" s="121" t="s">
        <v>32</v>
      </c>
      <c r="AI21" s="121"/>
      <c r="AJ21" s="128">
        <f t="shared" si="5"/>
        <v>850</v>
      </c>
      <c r="AK21" s="129"/>
      <c r="AL21" s="129"/>
      <c r="AM21" s="130"/>
      <c r="AN21" s="163">
        <f t="shared" si="6"/>
        <v>1700</v>
      </c>
      <c r="AO21" s="202"/>
      <c r="AP21" s="203"/>
      <c r="AQ21" s="160">
        <f t="shared" si="2"/>
        <v>170</v>
      </c>
      <c r="AR21" s="161"/>
      <c r="AS21" s="162"/>
      <c r="AT21" s="163">
        <f t="shared" si="3"/>
        <v>1530</v>
      </c>
      <c r="AU21" s="164"/>
      <c r="AV21" s="165"/>
      <c r="AW21" s="166" t="s">
        <v>55</v>
      </c>
      <c r="AX21" s="166"/>
      <c r="AY21" s="159" t="s">
        <v>54</v>
      </c>
      <c r="AZ21" s="159"/>
      <c r="BC21" s="44" t="s">
        <v>127</v>
      </c>
      <c r="BD21" s="78">
        <f>I10</f>
        <v>1070</v>
      </c>
      <c r="BE21" s="12">
        <v>1</v>
      </c>
    </row>
    <row r="22" spans="2:57" ht="24" customHeight="1" x14ac:dyDescent="0.2">
      <c r="B22" s="8">
        <v>8</v>
      </c>
      <c r="C22" s="8" t="s">
        <v>30</v>
      </c>
      <c r="D22" s="120" t="s">
        <v>62</v>
      </c>
      <c r="E22" s="120"/>
      <c r="F22" s="120"/>
      <c r="G22" s="120"/>
      <c r="H22" s="120"/>
      <c r="I22" s="121">
        <v>15</v>
      </c>
      <c r="J22" s="122"/>
      <c r="K22" s="123">
        <v>0</v>
      </c>
      <c r="L22" s="124"/>
      <c r="M22" s="121">
        <v>15</v>
      </c>
      <c r="N22" s="122"/>
      <c r="O22" s="123">
        <v>30</v>
      </c>
      <c r="P22" s="124"/>
      <c r="Q22" s="125">
        <f>IF(I22="","",(((M22-I22)*60)+IF((O22-K22)&lt;15,0,IF((O22-K22)&lt;45,30,60)))/60)</f>
        <v>0.5</v>
      </c>
      <c r="R22" s="126"/>
      <c r="S22" s="127"/>
      <c r="T22" s="121">
        <v>15</v>
      </c>
      <c r="U22" s="122"/>
      <c r="V22" s="123">
        <v>0</v>
      </c>
      <c r="W22" s="124"/>
      <c r="X22" s="121">
        <v>15</v>
      </c>
      <c r="Y22" s="122"/>
      <c r="Z22" s="123">
        <v>30</v>
      </c>
      <c r="AA22" s="124"/>
      <c r="AB22" s="121">
        <f t="shared" si="0"/>
        <v>1</v>
      </c>
      <c r="AC22" s="121"/>
      <c r="AD22" s="121"/>
      <c r="AE22" s="131" t="str">
        <f>IF(T22="","",IF(AH22="⑥","",(((X22-T22)*60)+IF((Z22-V22)&lt;15,0,IF((Z22-V22)&lt;45,30,60)))/60*AB22))</f>
        <v/>
      </c>
      <c r="AF22" s="126"/>
      <c r="AG22" s="127"/>
      <c r="AH22" s="121" t="s">
        <v>61</v>
      </c>
      <c r="AI22" s="121"/>
      <c r="AJ22" s="128">
        <f t="shared" si="5"/>
        <v>1840</v>
      </c>
      <c r="AK22" s="129"/>
      <c r="AL22" s="129"/>
      <c r="AM22" s="130"/>
      <c r="AN22" s="163">
        <f t="shared" si="6"/>
        <v>1840</v>
      </c>
      <c r="AO22" s="202"/>
      <c r="AP22" s="203"/>
      <c r="AQ22" s="160">
        <f t="shared" si="2"/>
        <v>184</v>
      </c>
      <c r="AR22" s="161"/>
      <c r="AS22" s="162"/>
      <c r="AT22" s="163">
        <f t="shared" si="3"/>
        <v>1656</v>
      </c>
      <c r="AU22" s="164"/>
      <c r="AV22" s="165"/>
      <c r="AW22" s="166" t="s">
        <v>55</v>
      </c>
      <c r="AX22" s="166"/>
      <c r="AY22" s="159" t="s">
        <v>54</v>
      </c>
      <c r="AZ22" s="159"/>
      <c r="BC22" s="2" t="s">
        <v>128</v>
      </c>
      <c r="BD22" s="79">
        <f>Q10</f>
        <v>690</v>
      </c>
      <c r="BE22" s="12">
        <v>1</v>
      </c>
    </row>
    <row r="23" spans="2:57" ht="24" customHeight="1" x14ac:dyDescent="0.2">
      <c r="B23" s="8">
        <v>8</v>
      </c>
      <c r="C23" s="8" t="s">
        <v>49</v>
      </c>
      <c r="D23" s="120" t="s">
        <v>63</v>
      </c>
      <c r="E23" s="120"/>
      <c r="F23" s="120"/>
      <c r="G23" s="120"/>
      <c r="H23" s="120"/>
      <c r="I23" s="121">
        <v>17</v>
      </c>
      <c r="J23" s="122"/>
      <c r="K23" s="123">
        <v>0</v>
      </c>
      <c r="L23" s="124"/>
      <c r="M23" s="121">
        <v>17</v>
      </c>
      <c r="N23" s="122"/>
      <c r="O23" s="123">
        <v>30</v>
      </c>
      <c r="P23" s="124"/>
      <c r="Q23" s="125">
        <f t="shared" si="4"/>
        <v>0.5</v>
      </c>
      <c r="R23" s="126"/>
      <c r="S23" s="127"/>
      <c r="T23" s="121">
        <v>17</v>
      </c>
      <c r="U23" s="122"/>
      <c r="V23" s="123">
        <v>0</v>
      </c>
      <c r="W23" s="124"/>
      <c r="X23" s="121">
        <v>17</v>
      </c>
      <c r="Y23" s="122"/>
      <c r="Z23" s="123">
        <v>30</v>
      </c>
      <c r="AA23" s="124"/>
      <c r="AB23" s="121">
        <f t="shared" si="0"/>
        <v>1</v>
      </c>
      <c r="AC23" s="121"/>
      <c r="AD23" s="121"/>
      <c r="AE23" s="131" t="str">
        <f t="shared" si="1"/>
        <v/>
      </c>
      <c r="AF23" s="126"/>
      <c r="AG23" s="127"/>
      <c r="AH23" s="121" t="s">
        <v>61</v>
      </c>
      <c r="AI23" s="121"/>
      <c r="AJ23" s="128">
        <f t="shared" si="5"/>
        <v>1840</v>
      </c>
      <c r="AK23" s="129"/>
      <c r="AL23" s="129"/>
      <c r="AM23" s="130"/>
      <c r="AN23" s="163">
        <f t="shared" si="6"/>
        <v>1840</v>
      </c>
      <c r="AO23" s="202"/>
      <c r="AP23" s="203"/>
      <c r="AQ23" s="160">
        <f t="shared" si="2"/>
        <v>184</v>
      </c>
      <c r="AR23" s="161"/>
      <c r="AS23" s="162"/>
      <c r="AT23" s="163">
        <f t="shared" si="3"/>
        <v>1656</v>
      </c>
      <c r="AU23" s="164"/>
      <c r="AV23" s="165"/>
      <c r="AW23" s="166" t="s">
        <v>55</v>
      </c>
      <c r="AX23" s="166"/>
      <c r="AY23" s="159" t="s">
        <v>54</v>
      </c>
      <c r="AZ23" s="159"/>
      <c r="BC23" s="2" t="s">
        <v>129</v>
      </c>
      <c r="BD23" s="79">
        <f>Y10</f>
        <v>570</v>
      </c>
      <c r="BE23" s="12">
        <v>1</v>
      </c>
    </row>
    <row r="24" spans="2:57" ht="24" customHeight="1" x14ac:dyDescent="0.2">
      <c r="B24" s="8">
        <v>9</v>
      </c>
      <c r="C24" s="8" t="s">
        <v>50</v>
      </c>
      <c r="D24" s="120" t="s">
        <v>42</v>
      </c>
      <c r="E24" s="120"/>
      <c r="F24" s="120"/>
      <c r="G24" s="120"/>
      <c r="H24" s="120"/>
      <c r="I24" s="121">
        <v>15</v>
      </c>
      <c r="J24" s="122"/>
      <c r="K24" s="123">
        <v>0</v>
      </c>
      <c r="L24" s="124"/>
      <c r="M24" s="121">
        <v>17</v>
      </c>
      <c r="N24" s="122"/>
      <c r="O24" s="123">
        <v>0</v>
      </c>
      <c r="P24" s="124"/>
      <c r="Q24" s="125">
        <f>IF(I24="","",(((M24-I24)*60)+IF((O24-K24)&lt;15,0,IF((O24-K24)&lt;45,30,60)))/60)</f>
        <v>2</v>
      </c>
      <c r="R24" s="126"/>
      <c r="S24" s="127"/>
      <c r="T24" s="121">
        <v>15</v>
      </c>
      <c r="U24" s="122"/>
      <c r="V24" s="123">
        <v>0</v>
      </c>
      <c r="W24" s="124"/>
      <c r="X24" s="121">
        <v>17</v>
      </c>
      <c r="Y24" s="122"/>
      <c r="Z24" s="123">
        <v>0</v>
      </c>
      <c r="AA24" s="124"/>
      <c r="AB24" s="121">
        <f t="shared" si="0"/>
        <v>1</v>
      </c>
      <c r="AC24" s="121"/>
      <c r="AD24" s="121"/>
      <c r="AE24" s="131">
        <f>IF(T24="","",IF(AH24="⑥","",(((X24-T24)*60)+IF((Z24-V24)&lt;15,0,IF((Z24-V24)&lt;45,30,60)))/60*AB24))</f>
        <v>2</v>
      </c>
      <c r="AF24" s="131"/>
      <c r="AG24" s="131"/>
      <c r="AH24" s="121" t="s">
        <v>32</v>
      </c>
      <c r="AI24" s="121"/>
      <c r="AJ24" s="128">
        <f t="shared" si="5"/>
        <v>850</v>
      </c>
      <c r="AK24" s="129"/>
      <c r="AL24" s="129"/>
      <c r="AM24" s="130"/>
      <c r="AN24" s="163">
        <f>IF(AH24="","",IF(AH24="⑥",AJ24,AE24*AJ24*2))</f>
        <v>3400</v>
      </c>
      <c r="AO24" s="202"/>
      <c r="AP24" s="203"/>
      <c r="AQ24" s="160">
        <f>IF(AH24="","",AN24*0.1)</f>
        <v>340</v>
      </c>
      <c r="AR24" s="161"/>
      <c r="AS24" s="162"/>
      <c r="AT24" s="163">
        <f>IF(AH24="","",AN24-AQ24)</f>
        <v>3060</v>
      </c>
      <c r="AU24" s="164"/>
      <c r="AV24" s="165"/>
      <c r="AW24" s="166" t="s">
        <v>55</v>
      </c>
      <c r="AX24" s="166"/>
      <c r="AY24" s="159" t="s">
        <v>54</v>
      </c>
      <c r="AZ24" s="159"/>
      <c r="BC24" s="2" t="s">
        <v>130</v>
      </c>
      <c r="BD24" s="79">
        <f>AG10</f>
        <v>500</v>
      </c>
      <c r="BE24" s="12">
        <v>1</v>
      </c>
    </row>
    <row r="25" spans="2:57" ht="24" customHeight="1" x14ac:dyDescent="0.2">
      <c r="B25" s="8">
        <v>10</v>
      </c>
      <c r="C25" s="8" t="s">
        <v>50</v>
      </c>
      <c r="D25" s="120" t="s">
        <v>64</v>
      </c>
      <c r="E25" s="120"/>
      <c r="F25" s="120"/>
      <c r="G25" s="120"/>
      <c r="H25" s="120"/>
      <c r="I25" s="121">
        <v>9</v>
      </c>
      <c r="J25" s="122"/>
      <c r="K25" s="123">
        <v>0</v>
      </c>
      <c r="L25" s="124"/>
      <c r="M25" s="121">
        <v>12</v>
      </c>
      <c r="N25" s="122"/>
      <c r="O25" s="123">
        <v>0</v>
      </c>
      <c r="P25" s="124"/>
      <c r="Q25" s="125">
        <f t="shared" si="4"/>
        <v>3</v>
      </c>
      <c r="R25" s="126"/>
      <c r="S25" s="127"/>
      <c r="T25" s="121">
        <v>9</v>
      </c>
      <c r="U25" s="122"/>
      <c r="V25" s="123">
        <v>0</v>
      </c>
      <c r="W25" s="124"/>
      <c r="X25" s="121">
        <v>12</v>
      </c>
      <c r="Y25" s="122"/>
      <c r="Z25" s="123">
        <v>0</v>
      </c>
      <c r="AA25" s="124"/>
      <c r="AB25" s="121">
        <v>2</v>
      </c>
      <c r="AC25" s="121"/>
      <c r="AD25" s="121"/>
      <c r="AE25" s="131">
        <f t="shared" si="1"/>
        <v>6</v>
      </c>
      <c r="AF25" s="131"/>
      <c r="AG25" s="131"/>
      <c r="AH25" s="121" t="s">
        <v>32</v>
      </c>
      <c r="AI25" s="121"/>
      <c r="AJ25" s="128">
        <f t="shared" si="5"/>
        <v>850</v>
      </c>
      <c r="AK25" s="129"/>
      <c r="AL25" s="129"/>
      <c r="AM25" s="130"/>
      <c r="AN25" s="163">
        <f t="shared" si="6"/>
        <v>10200</v>
      </c>
      <c r="AO25" s="202"/>
      <c r="AP25" s="203"/>
      <c r="AQ25" s="160">
        <f>IF(AH25="","",AN25*0.1)</f>
        <v>1020</v>
      </c>
      <c r="AR25" s="161"/>
      <c r="AS25" s="162"/>
      <c r="AT25" s="163">
        <f t="shared" si="3"/>
        <v>9180</v>
      </c>
      <c r="AU25" s="164"/>
      <c r="AV25" s="165"/>
      <c r="AW25" s="166" t="s">
        <v>55</v>
      </c>
      <c r="AX25" s="166"/>
      <c r="AY25" s="159" t="s">
        <v>54</v>
      </c>
      <c r="AZ25" s="159"/>
      <c r="BC25" s="2" t="s">
        <v>131</v>
      </c>
      <c r="BD25" s="79">
        <f>AO10</f>
        <v>440</v>
      </c>
      <c r="BE25" s="12">
        <v>1</v>
      </c>
    </row>
    <row r="26" spans="2:57" ht="24" customHeight="1" thickBot="1" x14ac:dyDescent="0.25">
      <c r="B26" s="46">
        <v>11</v>
      </c>
      <c r="C26" s="46" t="s">
        <v>50</v>
      </c>
      <c r="D26" s="238" t="s">
        <v>31</v>
      </c>
      <c r="E26" s="238"/>
      <c r="F26" s="238"/>
      <c r="G26" s="238"/>
      <c r="H26" s="238"/>
      <c r="I26" s="215">
        <v>9</v>
      </c>
      <c r="J26" s="216"/>
      <c r="K26" s="217">
        <v>0</v>
      </c>
      <c r="L26" s="218"/>
      <c r="M26" s="215">
        <v>11</v>
      </c>
      <c r="N26" s="216"/>
      <c r="O26" s="217">
        <v>45</v>
      </c>
      <c r="P26" s="218"/>
      <c r="Q26" s="212">
        <f>IF(I26="","",(((M26-I26)*60)+IF((O26-K26)&lt;15,0,IF((O26-K26)&lt;45,30,60)))/60)</f>
        <v>3</v>
      </c>
      <c r="R26" s="213"/>
      <c r="S26" s="214"/>
      <c r="T26" s="215">
        <v>9</v>
      </c>
      <c r="U26" s="216"/>
      <c r="V26" s="217">
        <v>0</v>
      </c>
      <c r="W26" s="218"/>
      <c r="X26" s="215">
        <v>11</v>
      </c>
      <c r="Y26" s="216"/>
      <c r="Z26" s="217">
        <v>45</v>
      </c>
      <c r="AA26" s="218"/>
      <c r="AB26" s="215">
        <v>2</v>
      </c>
      <c r="AC26" s="215"/>
      <c r="AD26" s="215"/>
      <c r="AE26" s="168">
        <f t="shared" si="1"/>
        <v>6</v>
      </c>
      <c r="AF26" s="168"/>
      <c r="AG26" s="168"/>
      <c r="AH26" s="215" t="s">
        <v>39</v>
      </c>
      <c r="AI26" s="215"/>
      <c r="AJ26" s="240">
        <f t="shared" si="5"/>
        <v>350</v>
      </c>
      <c r="AK26" s="241"/>
      <c r="AL26" s="241"/>
      <c r="AM26" s="242"/>
      <c r="AN26" s="243">
        <f t="shared" si="6"/>
        <v>4200</v>
      </c>
      <c r="AO26" s="244"/>
      <c r="AP26" s="245"/>
      <c r="AQ26" s="160">
        <f>IF(AH26="","",AN26*0.1)</f>
        <v>420</v>
      </c>
      <c r="AR26" s="161"/>
      <c r="AS26" s="162"/>
      <c r="AT26" s="243">
        <f t="shared" si="3"/>
        <v>3780</v>
      </c>
      <c r="AU26" s="260"/>
      <c r="AV26" s="261"/>
      <c r="AW26" s="262" t="s">
        <v>55</v>
      </c>
      <c r="AX26" s="262"/>
      <c r="AY26" s="239" t="s">
        <v>54</v>
      </c>
      <c r="AZ26" s="239"/>
    </row>
    <row r="27" spans="2:57" ht="24" customHeight="1" thickTop="1" x14ac:dyDescent="0.2">
      <c r="B27" s="48">
        <v>12</v>
      </c>
      <c r="C27" s="49" t="s">
        <v>126</v>
      </c>
      <c r="D27" s="253" t="s">
        <v>42</v>
      </c>
      <c r="E27" s="253"/>
      <c r="F27" s="253"/>
      <c r="G27" s="253"/>
      <c r="H27" s="253"/>
      <c r="I27" s="251">
        <v>7</v>
      </c>
      <c r="J27" s="252"/>
      <c r="K27" s="246">
        <v>0</v>
      </c>
      <c r="L27" s="247"/>
      <c r="M27" s="251">
        <v>8</v>
      </c>
      <c r="N27" s="252"/>
      <c r="O27" s="246">
        <v>0</v>
      </c>
      <c r="P27" s="247"/>
      <c r="Q27" s="248">
        <f>IF(I27="","",(((M27-I27)*60)+IF((O27-K27)&lt;15,0,IF((O27-K27)&lt;45,30,60)))/60)</f>
        <v>1</v>
      </c>
      <c r="R27" s="249"/>
      <c r="S27" s="250"/>
      <c r="T27" s="251">
        <f t="shared" ref="T27" si="7">IF(I27="","",I27)</f>
        <v>7</v>
      </c>
      <c r="U27" s="252"/>
      <c r="V27" s="246">
        <f t="shared" ref="V27" si="8">IF(K27="","",K27)</f>
        <v>0</v>
      </c>
      <c r="W27" s="247"/>
      <c r="X27" s="251">
        <f t="shared" ref="X27" si="9">M27</f>
        <v>8</v>
      </c>
      <c r="Y27" s="252"/>
      <c r="Z27" s="246">
        <f t="shared" ref="Z27" si="10">O27</f>
        <v>0</v>
      </c>
      <c r="AA27" s="247"/>
      <c r="AB27" s="251">
        <v>1</v>
      </c>
      <c r="AC27" s="251"/>
      <c r="AD27" s="251"/>
      <c r="AE27" s="255">
        <f>IF(T27="","",IF(AH27="⑥","",(((X27-T27)*60)+IF((Z27-V27)&lt;15,0,IF((Z27-V27)&lt;45,30,60)))/60*AB27))</f>
        <v>1</v>
      </c>
      <c r="AF27" s="255"/>
      <c r="AG27" s="255"/>
      <c r="AH27" s="258" t="s">
        <v>133</v>
      </c>
      <c r="AI27" s="258"/>
      <c r="AJ27" s="254">
        <f t="shared" si="5"/>
        <v>1070</v>
      </c>
      <c r="AK27" s="254"/>
      <c r="AL27" s="254"/>
      <c r="AM27" s="254"/>
      <c r="AN27" s="254">
        <f t="shared" si="6"/>
        <v>2140</v>
      </c>
      <c r="AO27" s="254"/>
      <c r="AP27" s="254"/>
      <c r="AQ27" s="254">
        <f>IF(AH27="","",AN27*0.1)</f>
        <v>214</v>
      </c>
      <c r="AR27" s="254"/>
      <c r="AS27" s="254"/>
      <c r="AT27" s="254">
        <f>IF(AH27="","",AN27-AQ27)</f>
        <v>1926</v>
      </c>
      <c r="AU27" s="254"/>
      <c r="AV27" s="254"/>
      <c r="AW27" s="259" t="s">
        <v>55</v>
      </c>
      <c r="AX27" s="259"/>
      <c r="AY27" s="256" t="s">
        <v>54</v>
      </c>
      <c r="AZ27" s="257"/>
    </row>
    <row r="28" spans="2:57" ht="24" customHeight="1" x14ac:dyDescent="0.2">
      <c r="B28" s="50">
        <v>12</v>
      </c>
      <c r="C28" s="45" t="s">
        <v>132</v>
      </c>
      <c r="D28" s="263" t="s">
        <v>42</v>
      </c>
      <c r="E28" s="263"/>
      <c r="F28" s="263"/>
      <c r="G28" s="263"/>
      <c r="H28" s="263"/>
      <c r="I28" s="264">
        <v>8</v>
      </c>
      <c r="J28" s="265"/>
      <c r="K28" s="266">
        <v>0</v>
      </c>
      <c r="L28" s="267"/>
      <c r="M28" s="264">
        <v>18</v>
      </c>
      <c r="N28" s="265"/>
      <c r="O28" s="266">
        <v>0</v>
      </c>
      <c r="P28" s="267"/>
      <c r="Q28" s="131">
        <f t="shared" ref="Q28:Q44" si="11">IF(I28="","",(((M28-I28)*60)+IF((O28-K28)&lt;15,0,IF((O28-K28)&lt;45,30,60)))/60)</f>
        <v>10</v>
      </c>
      <c r="R28" s="131"/>
      <c r="S28" s="131"/>
      <c r="T28" s="264">
        <f t="shared" ref="T28" si="12">IF(I28="","",I28)</f>
        <v>8</v>
      </c>
      <c r="U28" s="265"/>
      <c r="V28" s="266">
        <f t="shared" ref="V28" si="13">IF(K28="","",K28)</f>
        <v>0</v>
      </c>
      <c r="W28" s="267"/>
      <c r="X28" s="264">
        <f t="shared" ref="X28" si="14">M28</f>
        <v>18</v>
      </c>
      <c r="Y28" s="265"/>
      <c r="Z28" s="266">
        <f t="shared" ref="Z28" si="15">O28</f>
        <v>0</v>
      </c>
      <c r="AA28" s="267"/>
      <c r="AB28" s="264">
        <v>1</v>
      </c>
      <c r="AC28" s="264"/>
      <c r="AD28" s="264"/>
      <c r="AE28" s="131">
        <f t="shared" ref="AE28:AE44" si="16">IF(T28="","",IF(AH28="⑥","",(((X28-T28)*60)+IF((Z28-V28)&lt;15,0,IF((Z28-V28)&lt;45,30,60)))/60*AB28))</f>
        <v>10</v>
      </c>
      <c r="AF28" s="131"/>
      <c r="AG28" s="131"/>
      <c r="AH28" s="269" t="s">
        <v>134</v>
      </c>
      <c r="AI28" s="269"/>
      <c r="AJ28" s="268">
        <f t="shared" si="5"/>
        <v>850</v>
      </c>
      <c r="AK28" s="268"/>
      <c r="AL28" s="268"/>
      <c r="AM28" s="268"/>
      <c r="AN28" s="268">
        <f t="shared" si="6"/>
        <v>17000</v>
      </c>
      <c r="AO28" s="268"/>
      <c r="AP28" s="268"/>
      <c r="AQ28" s="268">
        <f t="shared" ref="AQ28:AQ44" si="17">IF(AH28="","",AN28*0.1)</f>
        <v>1700</v>
      </c>
      <c r="AR28" s="268"/>
      <c r="AS28" s="268"/>
      <c r="AT28" s="268">
        <f t="shared" ref="AT28:AT44" si="18">IF(AH28="","",AN28-AQ28)</f>
        <v>15300</v>
      </c>
      <c r="AU28" s="268"/>
      <c r="AV28" s="268"/>
      <c r="AW28" s="166" t="s">
        <v>55</v>
      </c>
      <c r="AX28" s="166"/>
      <c r="AY28" s="159" t="s">
        <v>54</v>
      </c>
      <c r="AZ28" s="270"/>
    </row>
    <row r="29" spans="2:57" ht="24" customHeight="1" thickBot="1" x14ac:dyDescent="0.25">
      <c r="B29" s="51">
        <v>12</v>
      </c>
      <c r="C29" s="52" t="s">
        <v>132</v>
      </c>
      <c r="D29" s="271" t="s">
        <v>42</v>
      </c>
      <c r="E29" s="271"/>
      <c r="F29" s="271"/>
      <c r="G29" s="271"/>
      <c r="H29" s="271"/>
      <c r="I29" s="272">
        <v>18</v>
      </c>
      <c r="J29" s="273"/>
      <c r="K29" s="274">
        <v>0</v>
      </c>
      <c r="L29" s="275"/>
      <c r="M29" s="272">
        <v>19</v>
      </c>
      <c r="N29" s="273"/>
      <c r="O29" s="274">
        <v>0</v>
      </c>
      <c r="P29" s="275"/>
      <c r="Q29" s="276">
        <f t="shared" si="11"/>
        <v>1</v>
      </c>
      <c r="R29" s="276"/>
      <c r="S29" s="276"/>
      <c r="T29" s="272">
        <f t="shared" ref="T29" si="19">IF(I29="","",I29)</f>
        <v>18</v>
      </c>
      <c r="U29" s="273"/>
      <c r="V29" s="274">
        <f t="shared" ref="V29" si="20">IF(K29="","",K29)</f>
        <v>0</v>
      </c>
      <c r="W29" s="275"/>
      <c r="X29" s="272">
        <f t="shared" ref="X29" si="21">M29</f>
        <v>19</v>
      </c>
      <c r="Y29" s="273"/>
      <c r="Z29" s="274">
        <f t="shared" ref="Z29" si="22">O29</f>
        <v>0</v>
      </c>
      <c r="AA29" s="275"/>
      <c r="AB29" s="272">
        <v>1</v>
      </c>
      <c r="AC29" s="272"/>
      <c r="AD29" s="272"/>
      <c r="AE29" s="276">
        <f t="shared" si="16"/>
        <v>1</v>
      </c>
      <c r="AF29" s="276"/>
      <c r="AG29" s="276"/>
      <c r="AH29" s="278" t="s">
        <v>135</v>
      </c>
      <c r="AI29" s="278"/>
      <c r="AJ29" s="277">
        <f t="shared" si="5"/>
        <v>1070</v>
      </c>
      <c r="AK29" s="277"/>
      <c r="AL29" s="277"/>
      <c r="AM29" s="277"/>
      <c r="AN29" s="277">
        <f t="shared" si="6"/>
        <v>2140</v>
      </c>
      <c r="AO29" s="277"/>
      <c r="AP29" s="277"/>
      <c r="AQ29" s="277">
        <f t="shared" si="17"/>
        <v>214</v>
      </c>
      <c r="AR29" s="277"/>
      <c r="AS29" s="277"/>
      <c r="AT29" s="277">
        <f t="shared" si="18"/>
        <v>1926</v>
      </c>
      <c r="AU29" s="277"/>
      <c r="AV29" s="277"/>
      <c r="AW29" s="279" t="s">
        <v>55</v>
      </c>
      <c r="AX29" s="279"/>
      <c r="AY29" s="280" t="s">
        <v>54</v>
      </c>
      <c r="AZ29" s="281"/>
    </row>
    <row r="30" spans="2:57" ht="24" customHeight="1" thickTop="1" x14ac:dyDescent="0.2">
      <c r="B30" s="47"/>
      <c r="C30" s="47"/>
      <c r="D30" s="230"/>
      <c r="E30" s="230"/>
      <c r="F30" s="230"/>
      <c r="G30" s="230"/>
      <c r="H30" s="230"/>
      <c r="I30" s="230"/>
      <c r="J30" s="231"/>
      <c r="K30" s="232"/>
      <c r="L30" s="233"/>
      <c r="M30" s="230"/>
      <c r="N30" s="231"/>
      <c r="O30" s="232"/>
      <c r="P30" s="233"/>
      <c r="Q30" s="237" t="str">
        <f t="shared" si="11"/>
        <v/>
      </c>
      <c r="R30" s="237"/>
      <c r="S30" s="237"/>
      <c r="T30" s="230"/>
      <c r="U30" s="231"/>
      <c r="V30" s="232"/>
      <c r="W30" s="233"/>
      <c r="X30" s="230"/>
      <c r="Y30" s="231"/>
      <c r="Z30" s="232"/>
      <c r="AA30" s="233"/>
      <c r="AB30" s="230" t="str">
        <f t="shared" ref="AB30:AB44" si="23">IF(T30="","",VLOOKUP(AH30,$BC$15:$BE$25,3,0))</f>
        <v/>
      </c>
      <c r="AC30" s="230"/>
      <c r="AD30" s="230"/>
      <c r="AE30" s="237" t="str">
        <f t="shared" si="16"/>
        <v/>
      </c>
      <c r="AF30" s="237"/>
      <c r="AG30" s="237"/>
      <c r="AH30" s="237"/>
      <c r="AI30" s="237"/>
      <c r="AJ30" s="237" t="str">
        <f t="shared" si="5"/>
        <v/>
      </c>
      <c r="AK30" s="237"/>
      <c r="AL30" s="237"/>
      <c r="AM30" s="237"/>
      <c r="AN30" s="237" t="str">
        <f t="shared" si="6"/>
        <v/>
      </c>
      <c r="AO30" s="237"/>
      <c r="AP30" s="237"/>
      <c r="AQ30" s="237" t="str">
        <f t="shared" si="17"/>
        <v/>
      </c>
      <c r="AR30" s="237"/>
      <c r="AS30" s="237"/>
      <c r="AT30" s="237" t="str">
        <f t="shared" si="18"/>
        <v/>
      </c>
      <c r="AU30" s="237"/>
      <c r="AV30" s="237"/>
      <c r="AW30" s="237"/>
      <c r="AX30" s="237"/>
      <c r="AY30" s="237"/>
      <c r="AZ30" s="237"/>
    </row>
    <row r="31" spans="2:57" ht="24" customHeight="1" x14ac:dyDescent="0.2">
      <c r="B31" s="8"/>
      <c r="C31" s="8"/>
      <c r="D31" s="121"/>
      <c r="E31" s="121"/>
      <c r="F31" s="121"/>
      <c r="G31" s="121"/>
      <c r="H31" s="121"/>
      <c r="I31" s="121"/>
      <c r="J31" s="122"/>
      <c r="K31" s="123"/>
      <c r="L31" s="124"/>
      <c r="M31" s="121"/>
      <c r="N31" s="122"/>
      <c r="O31" s="123"/>
      <c r="P31" s="124"/>
      <c r="Q31" s="131" t="str">
        <f t="shared" si="11"/>
        <v/>
      </c>
      <c r="R31" s="131"/>
      <c r="S31" s="131"/>
      <c r="T31" s="121"/>
      <c r="U31" s="122"/>
      <c r="V31" s="123"/>
      <c r="W31" s="124"/>
      <c r="X31" s="121"/>
      <c r="Y31" s="122"/>
      <c r="Z31" s="123"/>
      <c r="AA31" s="124"/>
      <c r="AB31" s="121" t="str">
        <f t="shared" si="23"/>
        <v/>
      </c>
      <c r="AC31" s="121"/>
      <c r="AD31" s="121"/>
      <c r="AE31" s="131" t="str">
        <f t="shared" si="16"/>
        <v/>
      </c>
      <c r="AF31" s="131"/>
      <c r="AG31" s="131"/>
      <c r="AH31" s="131"/>
      <c r="AI31" s="131"/>
      <c r="AJ31" s="131" t="str">
        <f t="shared" si="5"/>
        <v/>
      </c>
      <c r="AK31" s="131"/>
      <c r="AL31" s="131"/>
      <c r="AM31" s="131"/>
      <c r="AN31" s="131" t="str">
        <f t="shared" si="6"/>
        <v/>
      </c>
      <c r="AO31" s="131"/>
      <c r="AP31" s="131"/>
      <c r="AQ31" s="131" t="str">
        <f t="shared" si="17"/>
        <v/>
      </c>
      <c r="AR31" s="131"/>
      <c r="AS31" s="131"/>
      <c r="AT31" s="131" t="str">
        <f t="shared" si="18"/>
        <v/>
      </c>
      <c r="AU31" s="131"/>
      <c r="AV31" s="131"/>
      <c r="AW31" s="131"/>
      <c r="AX31" s="131"/>
      <c r="AY31" s="131"/>
      <c r="AZ31" s="131"/>
    </row>
    <row r="32" spans="2:57" ht="24" customHeight="1" x14ac:dyDescent="0.2">
      <c r="B32" s="8"/>
      <c r="C32" s="8"/>
      <c r="D32" s="121"/>
      <c r="E32" s="121"/>
      <c r="F32" s="121"/>
      <c r="G32" s="121"/>
      <c r="H32" s="121"/>
      <c r="I32" s="121"/>
      <c r="J32" s="122"/>
      <c r="K32" s="123"/>
      <c r="L32" s="124"/>
      <c r="M32" s="121"/>
      <c r="N32" s="122"/>
      <c r="O32" s="123"/>
      <c r="P32" s="124"/>
      <c r="Q32" s="131" t="str">
        <f t="shared" si="11"/>
        <v/>
      </c>
      <c r="R32" s="131"/>
      <c r="S32" s="131"/>
      <c r="T32" s="121"/>
      <c r="U32" s="122"/>
      <c r="V32" s="123"/>
      <c r="W32" s="124"/>
      <c r="X32" s="121"/>
      <c r="Y32" s="122"/>
      <c r="Z32" s="123"/>
      <c r="AA32" s="124"/>
      <c r="AB32" s="121" t="str">
        <f t="shared" si="23"/>
        <v/>
      </c>
      <c r="AC32" s="121"/>
      <c r="AD32" s="121"/>
      <c r="AE32" s="131" t="str">
        <f t="shared" si="16"/>
        <v/>
      </c>
      <c r="AF32" s="131"/>
      <c r="AG32" s="131"/>
      <c r="AH32" s="131"/>
      <c r="AI32" s="131"/>
      <c r="AJ32" s="131" t="str">
        <f t="shared" si="5"/>
        <v/>
      </c>
      <c r="AK32" s="131"/>
      <c r="AL32" s="131"/>
      <c r="AM32" s="131"/>
      <c r="AN32" s="131" t="str">
        <f t="shared" si="6"/>
        <v/>
      </c>
      <c r="AO32" s="131"/>
      <c r="AP32" s="131"/>
      <c r="AQ32" s="131" t="str">
        <f t="shared" si="17"/>
        <v/>
      </c>
      <c r="AR32" s="131"/>
      <c r="AS32" s="131"/>
      <c r="AT32" s="131" t="str">
        <f t="shared" si="18"/>
        <v/>
      </c>
      <c r="AU32" s="131"/>
      <c r="AV32" s="131"/>
      <c r="AW32" s="131"/>
      <c r="AX32" s="131"/>
      <c r="AY32" s="131"/>
      <c r="AZ32" s="131"/>
    </row>
    <row r="33" spans="2:52" ht="24" customHeight="1" x14ac:dyDescent="0.2">
      <c r="B33" s="8"/>
      <c r="C33" s="8"/>
      <c r="D33" s="121"/>
      <c r="E33" s="121"/>
      <c r="F33" s="121"/>
      <c r="G33" s="121"/>
      <c r="H33" s="121"/>
      <c r="I33" s="121"/>
      <c r="J33" s="122"/>
      <c r="K33" s="123"/>
      <c r="L33" s="124"/>
      <c r="M33" s="121"/>
      <c r="N33" s="122"/>
      <c r="O33" s="123"/>
      <c r="P33" s="124"/>
      <c r="Q33" s="131" t="str">
        <f t="shared" si="11"/>
        <v/>
      </c>
      <c r="R33" s="131"/>
      <c r="S33" s="131"/>
      <c r="T33" s="121"/>
      <c r="U33" s="122"/>
      <c r="V33" s="123"/>
      <c r="W33" s="124"/>
      <c r="X33" s="121"/>
      <c r="Y33" s="122"/>
      <c r="Z33" s="123"/>
      <c r="AA33" s="124"/>
      <c r="AB33" s="121" t="str">
        <f t="shared" si="23"/>
        <v/>
      </c>
      <c r="AC33" s="121"/>
      <c r="AD33" s="121"/>
      <c r="AE33" s="131" t="str">
        <f t="shared" si="16"/>
        <v/>
      </c>
      <c r="AF33" s="131"/>
      <c r="AG33" s="131"/>
      <c r="AH33" s="131"/>
      <c r="AI33" s="131"/>
      <c r="AJ33" s="131" t="str">
        <f t="shared" si="5"/>
        <v/>
      </c>
      <c r="AK33" s="131"/>
      <c r="AL33" s="131"/>
      <c r="AM33" s="131"/>
      <c r="AN33" s="131" t="str">
        <f t="shared" si="6"/>
        <v/>
      </c>
      <c r="AO33" s="131"/>
      <c r="AP33" s="131"/>
      <c r="AQ33" s="131" t="str">
        <f t="shared" si="17"/>
        <v/>
      </c>
      <c r="AR33" s="131"/>
      <c r="AS33" s="131"/>
      <c r="AT33" s="131" t="str">
        <f t="shared" si="18"/>
        <v/>
      </c>
      <c r="AU33" s="131"/>
      <c r="AV33" s="131"/>
      <c r="AW33" s="131"/>
      <c r="AX33" s="131"/>
      <c r="AY33" s="131"/>
      <c r="AZ33" s="131"/>
    </row>
    <row r="34" spans="2:52" ht="24" customHeight="1" x14ac:dyDescent="0.2">
      <c r="B34" s="8"/>
      <c r="C34" s="8"/>
      <c r="D34" s="121"/>
      <c r="E34" s="121"/>
      <c r="F34" s="121"/>
      <c r="G34" s="121"/>
      <c r="H34" s="121"/>
      <c r="I34" s="121"/>
      <c r="J34" s="122"/>
      <c r="K34" s="123"/>
      <c r="L34" s="124"/>
      <c r="M34" s="121"/>
      <c r="N34" s="122"/>
      <c r="O34" s="123"/>
      <c r="P34" s="124"/>
      <c r="Q34" s="131" t="str">
        <f t="shared" si="11"/>
        <v/>
      </c>
      <c r="R34" s="131"/>
      <c r="S34" s="131"/>
      <c r="T34" s="121"/>
      <c r="U34" s="122"/>
      <c r="V34" s="123"/>
      <c r="W34" s="124"/>
      <c r="X34" s="121"/>
      <c r="Y34" s="122"/>
      <c r="Z34" s="123"/>
      <c r="AA34" s="124"/>
      <c r="AB34" s="121" t="str">
        <f t="shared" si="23"/>
        <v/>
      </c>
      <c r="AC34" s="121"/>
      <c r="AD34" s="121"/>
      <c r="AE34" s="131" t="str">
        <f t="shared" si="16"/>
        <v/>
      </c>
      <c r="AF34" s="131"/>
      <c r="AG34" s="131"/>
      <c r="AH34" s="131"/>
      <c r="AI34" s="131"/>
      <c r="AJ34" s="131" t="str">
        <f t="shared" si="5"/>
        <v/>
      </c>
      <c r="AK34" s="131"/>
      <c r="AL34" s="131"/>
      <c r="AM34" s="131"/>
      <c r="AN34" s="131" t="str">
        <f t="shared" si="6"/>
        <v/>
      </c>
      <c r="AO34" s="131"/>
      <c r="AP34" s="131"/>
      <c r="AQ34" s="131" t="str">
        <f t="shared" si="17"/>
        <v/>
      </c>
      <c r="AR34" s="131"/>
      <c r="AS34" s="131"/>
      <c r="AT34" s="131" t="str">
        <f t="shared" si="18"/>
        <v/>
      </c>
      <c r="AU34" s="131"/>
      <c r="AV34" s="131"/>
      <c r="AW34" s="131"/>
      <c r="AX34" s="131"/>
      <c r="AY34" s="131"/>
      <c r="AZ34" s="131"/>
    </row>
    <row r="35" spans="2:52" ht="24" customHeight="1" x14ac:dyDescent="0.2">
      <c r="B35" s="8"/>
      <c r="C35" s="8"/>
      <c r="D35" s="121"/>
      <c r="E35" s="121"/>
      <c r="F35" s="121"/>
      <c r="G35" s="121"/>
      <c r="H35" s="121"/>
      <c r="I35" s="121"/>
      <c r="J35" s="122"/>
      <c r="K35" s="123"/>
      <c r="L35" s="124"/>
      <c r="M35" s="121"/>
      <c r="N35" s="122"/>
      <c r="O35" s="123"/>
      <c r="P35" s="124"/>
      <c r="Q35" s="131" t="str">
        <f t="shared" si="11"/>
        <v/>
      </c>
      <c r="R35" s="131"/>
      <c r="S35" s="131"/>
      <c r="T35" s="121"/>
      <c r="U35" s="122"/>
      <c r="V35" s="123"/>
      <c r="W35" s="124"/>
      <c r="X35" s="121"/>
      <c r="Y35" s="122"/>
      <c r="Z35" s="123"/>
      <c r="AA35" s="124"/>
      <c r="AB35" s="121" t="str">
        <f t="shared" si="23"/>
        <v/>
      </c>
      <c r="AC35" s="121"/>
      <c r="AD35" s="121"/>
      <c r="AE35" s="131" t="str">
        <f t="shared" si="16"/>
        <v/>
      </c>
      <c r="AF35" s="131"/>
      <c r="AG35" s="131"/>
      <c r="AH35" s="131"/>
      <c r="AI35" s="131"/>
      <c r="AJ35" s="131" t="str">
        <f t="shared" si="5"/>
        <v/>
      </c>
      <c r="AK35" s="131"/>
      <c r="AL35" s="131"/>
      <c r="AM35" s="131"/>
      <c r="AN35" s="131" t="str">
        <f t="shared" si="6"/>
        <v/>
      </c>
      <c r="AO35" s="131"/>
      <c r="AP35" s="131"/>
      <c r="AQ35" s="131" t="str">
        <f t="shared" si="17"/>
        <v/>
      </c>
      <c r="AR35" s="131"/>
      <c r="AS35" s="131"/>
      <c r="AT35" s="131" t="str">
        <f t="shared" si="18"/>
        <v/>
      </c>
      <c r="AU35" s="131"/>
      <c r="AV35" s="131"/>
      <c r="AW35" s="131"/>
      <c r="AX35" s="131"/>
      <c r="AY35" s="131"/>
      <c r="AZ35" s="131"/>
    </row>
    <row r="36" spans="2:52" ht="24" customHeight="1" x14ac:dyDescent="0.2">
      <c r="B36" s="8"/>
      <c r="C36" s="8"/>
      <c r="D36" s="121"/>
      <c r="E36" s="121"/>
      <c r="F36" s="121"/>
      <c r="G36" s="121"/>
      <c r="H36" s="121"/>
      <c r="I36" s="121"/>
      <c r="J36" s="122"/>
      <c r="K36" s="123"/>
      <c r="L36" s="124"/>
      <c r="M36" s="121"/>
      <c r="N36" s="122"/>
      <c r="O36" s="123"/>
      <c r="P36" s="124"/>
      <c r="Q36" s="131" t="str">
        <f t="shared" si="11"/>
        <v/>
      </c>
      <c r="R36" s="131"/>
      <c r="S36" s="131"/>
      <c r="T36" s="121"/>
      <c r="U36" s="122"/>
      <c r="V36" s="123"/>
      <c r="W36" s="124"/>
      <c r="X36" s="121"/>
      <c r="Y36" s="122"/>
      <c r="Z36" s="123"/>
      <c r="AA36" s="124"/>
      <c r="AB36" s="121" t="str">
        <f t="shared" si="23"/>
        <v/>
      </c>
      <c r="AC36" s="121"/>
      <c r="AD36" s="121"/>
      <c r="AE36" s="131" t="str">
        <f t="shared" si="16"/>
        <v/>
      </c>
      <c r="AF36" s="131"/>
      <c r="AG36" s="131"/>
      <c r="AH36" s="131"/>
      <c r="AI36" s="131"/>
      <c r="AJ36" s="131" t="str">
        <f t="shared" si="5"/>
        <v/>
      </c>
      <c r="AK36" s="131"/>
      <c r="AL36" s="131"/>
      <c r="AM36" s="131"/>
      <c r="AN36" s="131" t="str">
        <f t="shared" si="6"/>
        <v/>
      </c>
      <c r="AO36" s="131"/>
      <c r="AP36" s="131"/>
      <c r="AQ36" s="131" t="str">
        <f t="shared" si="17"/>
        <v/>
      </c>
      <c r="AR36" s="131"/>
      <c r="AS36" s="131"/>
      <c r="AT36" s="131" t="str">
        <f t="shared" si="18"/>
        <v/>
      </c>
      <c r="AU36" s="131"/>
      <c r="AV36" s="131"/>
      <c r="AW36" s="131"/>
      <c r="AX36" s="131"/>
      <c r="AY36" s="131"/>
      <c r="AZ36" s="131"/>
    </row>
    <row r="37" spans="2:52" ht="24" customHeight="1" x14ac:dyDescent="0.2">
      <c r="B37" s="8"/>
      <c r="C37" s="8"/>
      <c r="D37" s="121"/>
      <c r="E37" s="121"/>
      <c r="F37" s="121"/>
      <c r="G37" s="121"/>
      <c r="H37" s="121"/>
      <c r="I37" s="121"/>
      <c r="J37" s="122"/>
      <c r="K37" s="123"/>
      <c r="L37" s="124"/>
      <c r="M37" s="121"/>
      <c r="N37" s="122"/>
      <c r="O37" s="123"/>
      <c r="P37" s="124"/>
      <c r="Q37" s="131" t="str">
        <f t="shared" si="11"/>
        <v/>
      </c>
      <c r="R37" s="131"/>
      <c r="S37" s="131"/>
      <c r="T37" s="121"/>
      <c r="U37" s="122"/>
      <c r="V37" s="123"/>
      <c r="W37" s="124"/>
      <c r="X37" s="121"/>
      <c r="Y37" s="122"/>
      <c r="Z37" s="123"/>
      <c r="AA37" s="124"/>
      <c r="AB37" s="121" t="str">
        <f t="shared" si="23"/>
        <v/>
      </c>
      <c r="AC37" s="121"/>
      <c r="AD37" s="121"/>
      <c r="AE37" s="131" t="str">
        <f t="shared" si="16"/>
        <v/>
      </c>
      <c r="AF37" s="131"/>
      <c r="AG37" s="131"/>
      <c r="AH37" s="131"/>
      <c r="AI37" s="131"/>
      <c r="AJ37" s="131" t="str">
        <f t="shared" si="5"/>
        <v/>
      </c>
      <c r="AK37" s="131"/>
      <c r="AL37" s="131"/>
      <c r="AM37" s="131"/>
      <c r="AN37" s="131" t="str">
        <f t="shared" si="6"/>
        <v/>
      </c>
      <c r="AO37" s="131"/>
      <c r="AP37" s="131"/>
      <c r="AQ37" s="131" t="str">
        <f t="shared" si="17"/>
        <v/>
      </c>
      <c r="AR37" s="131"/>
      <c r="AS37" s="131"/>
      <c r="AT37" s="131" t="str">
        <f t="shared" si="18"/>
        <v/>
      </c>
      <c r="AU37" s="131"/>
      <c r="AV37" s="131"/>
      <c r="AW37" s="131"/>
      <c r="AX37" s="131"/>
      <c r="AY37" s="131"/>
      <c r="AZ37" s="131"/>
    </row>
    <row r="38" spans="2:52" ht="24" customHeight="1" x14ac:dyDescent="0.2">
      <c r="B38" s="8"/>
      <c r="C38" s="8"/>
      <c r="D38" s="121"/>
      <c r="E38" s="121"/>
      <c r="F38" s="121"/>
      <c r="G38" s="121"/>
      <c r="H38" s="121"/>
      <c r="I38" s="121"/>
      <c r="J38" s="122"/>
      <c r="K38" s="123"/>
      <c r="L38" s="124"/>
      <c r="M38" s="121"/>
      <c r="N38" s="122"/>
      <c r="O38" s="123"/>
      <c r="P38" s="124"/>
      <c r="Q38" s="131" t="str">
        <f t="shared" si="11"/>
        <v/>
      </c>
      <c r="R38" s="131"/>
      <c r="S38" s="131"/>
      <c r="T38" s="121"/>
      <c r="U38" s="122"/>
      <c r="V38" s="123"/>
      <c r="W38" s="124"/>
      <c r="X38" s="121"/>
      <c r="Y38" s="122"/>
      <c r="Z38" s="123"/>
      <c r="AA38" s="124"/>
      <c r="AB38" s="121" t="str">
        <f t="shared" si="23"/>
        <v/>
      </c>
      <c r="AC38" s="121"/>
      <c r="AD38" s="121"/>
      <c r="AE38" s="131" t="str">
        <f t="shared" si="16"/>
        <v/>
      </c>
      <c r="AF38" s="131"/>
      <c r="AG38" s="131"/>
      <c r="AH38" s="131"/>
      <c r="AI38" s="131"/>
      <c r="AJ38" s="131" t="str">
        <f t="shared" si="5"/>
        <v/>
      </c>
      <c r="AK38" s="131"/>
      <c r="AL38" s="131"/>
      <c r="AM38" s="131"/>
      <c r="AN38" s="131" t="str">
        <f t="shared" si="6"/>
        <v/>
      </c>
      <c r="AO38" s="131"/>
      <c r="AP38" s="131"/>
      <c r="AQ38" s="131" t="str">
        <f t="shared" si="17"/>
        <v/>
      </c>
      <c r="AR38" s="131"/>
      <c r="AS38" s="131"/>
      <c r="AT38" s="131" t="str">
        <f t="shared" si="18"/>
        <v/>
      </c>
      <c r="AU38" s="131"/>
      <c r="AV38" s="131"/>
      <c r="AW38" s="131"/>
      <c r="AX38" s="131"/>
      <c r="AY38" s="131"/>
      <c r="AZ38" s="131"/>
    </row>
    <row r="39" spans="2:52" ht="24" customHeight="1" x14ac:dyDescent="0.2">
      <c r="B39" s="8"/>
      <c r="C39" s="8"/>
      <c r="D39" s="121"/>
      <c r="E39" s="121"/>
      <c r="F39" s="121"/>
      <c r="G39" s="121"/>
      <c r="H39" s="121"/>
      <c r="I39" s="121"/>
      <c r="J39" s="122"/>
      <c r="K39" s="123"/>
      <c r="L39" s="124"/>
      <c r="M39" s="121"/>
      <c r="N39" s="122"/>
      <c r="O39" s="123"/>
      <c r="P39" s="124"/>
      <c r="Q39" s="131" t="str">
        <f t="shared" si="11"/>
        <v/>
      </c>
      <c r="R39" s="131"/>
      <c r="S39" s="131"/>
      <c r="T39" s="121"/>
      <c r="U39" s="122"/>
      <c r="V39" s="123"/>
      <c r="W39" s="124"/>
      <c r="X39" s="121"/>
      <c r="Y39" s="122"/>
      <c r="Z39" s="123"/>
      <c r="AA39" s="124"/>
      <c r="AB39" s="121" t="str">
        <f t="shared" si="23"/>
        <v/>
      </c>
      <c r="AC39" s="121"/>
      <c r="AD39" s="121"/>
      <c r="AE39" s="131" t="str">
        <f t="shared" si="16"/>
        <v/>
      </c>
      <c r="AF39" s="131"/>
      <c r="AG39" s="131"/>
      <c r="AH39" s="131"/>
      <c r="AI39" s="131"/>
      <c r="AJ39" s="131" t="str">
        <f t="shared" si="5"/>
        <v/>
      </c>
      <c r="AK39" s="131"/>
      <c r="AL39" s="131"/>
      <c r="AM39" s="131"/>
      <c r="AN39" s="131" t="str">
        <f t="shared" si="6"/>
        <v/>
      </c>
      <c r="AO39" s="131"/>
      <c r="AP39" s="131"/>
      <c r="AQ39" s="131" t="str">
        <f t="shared" si="17"/>
        <v/>
      </c>
      <c r="AR39" s="131"/>
      <c r="AS39" s="131"/>
      <c r="AT39" s="131" t="str">
        <f t="shared" si="18"/>
        <v/>
      </c>
      <c r="AU39" s="131"/>
      <c r="AV39" s="131"/>
      <c r="AW39" s="131"/>
      <c r="AX39" s="131"/>
      <c r="AY39" s="131"/>
      <c r="AZ39" s="131"/>
    </row>
    <row r="40" spans="2:52" ht="24" customHeight="1" x14ac:dyDescent="0.2">
      <c r="B40" s="8"/>
      <c r="C40" s="8"/>
      <c r="D40" s="121"/>
      <c r="E40" s="121"/>
      <c r="F40" s="121"/>
      <c r="G40" s="121"/>
      <c r="H40" s="121"/>
      <c r="I40" s="121"/>
      <c r="J40" s="122"/>
      <c r="K40" s="123"/>
      <c r="L40" s="124"/>
      <c r="M40" s="121"/>
      <c r="N40" s="122"/>
      <c r="O40" s="123"/>
      <c r="P40" s="124"/>
      <c r="Q40" s="131" t="str">
        <f t="shared" si="11"/>
        <v/>
      </c>
      <c r="R40" s="131"/>
      <c r="S40" s="131"/>
      <c r="T40" s="121"/>
      <c r="U40" s="122"/>
      <c r="V40" s="123"/>
      <c r="W40" s="124"/>
      <c r="X40" s="121"/>
      <c r="Y40" s="122"/>
      <c r="Z40" s="123"/>
      <c r="AA40" s="124"/>
      <c r="AB40" s="121" t="str">
        <f t="shared" si="23"/>
        <v/>
      </c>
      <c r="AC40" s="121"/>
      <c r="AD40" s="121"/>
      <c r="AE40" s="131" t="str">
        <f t="shared" si="16"/>
        <v/>
      </c>
      <c r="AF40" s="131"/>
      <c r="AG40" s="131"/>
      <c r="AH40" s="131"/>
      <c r="AI40" s="131"/>
      <c r="AJ40" s="131" t="str">
        <f t="shared" si="5"/>
        <v/>
      </c>
      <c r="AK40" s="131"/>
      <c r="AL40" s="131"/>
      <c r="AM40" s="131"/>
      <c r="AN40" s="131" t="str">
        <f t="shared" si="6"/>
        <v/>
      </c>
      <c r="AO40" s="131"/>
      <c r="AP40" s="131"/>
      <c r="AQ40" s="131" t="str">
        <f t="shared" si="17"/>
        <v/>
      </c>
      <c r="AR40" s="131"/>
      <c r="AS40" s="131"/>
      <c r="AT40" s="131" t="str">
        <f t="shared" si="18"/>
        <v/>
      </c>
      <c r="AU40" s="131"/>
      <c r="AV40" s="131"/>
      <c r="AW40" s="131"/>
      <c r="AX40" s="131"/>
      <c r="AY40" s="131"/>
      <c r="AZ40" s="131"/>
    </row>
    <row r="41" spans="2:52" ht="24" customHeight="1" x14ac:dyDescent="0.2">
      <c r="B41" s="8"/>
      <c r="C41" s="8"/>
      <c r="D41" s="121"/>
      <c r="E41" s="121"/>
      <c r="F41" s="121"/>
      <c r="G41" s="121"/>
      <c r="H41" s="121"/>
      <c r="I41" s="121"/>
      <c r="J41" s="122"/>
      <c r="K41" s="123"/>
      <c r="L41" s="124"/>
      <c r="M41" s="121"/>
      <c r="N41" s="122"/>
      <c r="O41" s="123"/>
      <c r="P41" s="124"/>
      <c r="Q41" s="131" t="str">
        <f t="shared" si="11"/>
        <v/>
      </c>
      <c r="R41" s="131"/>
      <c r="S41" s="131"/>
      <c r="T41" s="121"/>
      <c r="U41" s="122"/>
      <c r="V41" s="123"/>
      <c r="W41" s="124"/>
      <c r="X41" s="121"/>
      <c r="Y41" s="122"/>
      <c r="Z41" s="123"/>
      <c r="AA41" s="124"/>
      <c r="AB41" s="121" t="str">
        <f t="shared" si="23"/>
        <v/>
      </c>
      <c r="AC41" s="121"/>
      <c r="AD41" s="121"/>
      <c r="AE41" s="131" t="str">
        <f t="shared" si="16"/>
        <v/>
      </c>
      <c r="AF41" s="131"/>
      <c r="AG41" s="131"/>
      <c r="AH41" s="131"/>
      <c r="AI41" s="131"/>
      <c r="AJ41" s="131" t="str">
        <f t="shared" si="5"/>
        <v/>
      </c>
      <c r="AK41" s="131"/>
      <c r="AL41" s="131"/>
      <c r="AM41" s="131"/>
      <c r="AN41" s="131" t="str">
        <f t="shared" si="6"/>
        <v/>
      </c>
      <c r="AO41" s="131"/>
      <c r="AP41" s="131"/>
      <c r="AQ41" s="131" t="str">
        <f t="shared" si="17"/>
        <v/>
      </c>
      <c r="AR41" s="131"/>
      <c r="AS41" s="131"/>
      <c r="AT41" s="131" t="str">
        <f t="shared" si="18"/>
        <v/>
      </c>
      <c r="AU41" s="131"/>
      <c r="AV41" s="131"/>
      <c r="AW41" s="131"/>
      <c r="AX41" s="131"/>
      <c r="AY41" s="131"/>
      <c r="AZ41" s="131"/>
    </row>
    <row r="42" spans="2:52" ht="24" customHeight="1" x14ac:dyDescent="0.2">
      <c r="B42" s="8"/>
      <c r="C42" s="8"/>
      <c r="D42" s="121"/>
      <c r="E42" s="121"/>
      <c r="F42" s="121"/>
      <c r="G42" s="121"/>
      <c r="H42" s="121"/>
      <c r="I42" s="121"/>
      <c r="J42" s="122"/>
      <c r="K42" s="123"/>
      <c r="L42" s="124"/>
      <c r="M42" s="121"/>
      <c r="N42" s="122"/>
      <c r="O42" s="123"/>
      <c r="P42" s="124"/>
      <c r="Q42" s="131" t="str">
        <f t="shared" si="11"/>
        <v/>
      </c>
      <c r="R42" s="131"/>
      <c r="S42" s="131"/>
      <c r="T42" s="121"/>
      <c r="U42" s="122"/>
      <c r="V42" s="123"/>
      <c r="W42" s="124"/>
      <c r="X42" s="121"/>
      <c r="Y42" s="122"/>
      <c r="Z42" s="123"/>
      <c r="AA42" s="124"/>
      <c r="AB42" s="121" t="str">
        <f t="shared" si="23"/>
        <v/>
      </c>
      <c r="AC42" s="121"/>
      <c r="AD42" s="121"/>
      <c r="AE42" s="131" t="str">
        <f t="shared" si="16"/>
        <v/>
      </c>
      <c r="AF42" s="131"/>
      <c r="AG42" s="131"/>
      <c r="AH42" s="131"/>
      <c r="AI42" s="131"/>
      <c r="AJ42" s="131" t="str">
        <f t="shared" si="5"/>
        <v/>
      </c>
      <c r="AK42" s="131"/>
      <c r="AL42" s="131"/>
      <c r="AM42" s="131"/>
      <c r="AN42" s="131" t="str">
        <f t="shared" si="6"/>
        <v/>
      </c>
      <c r="AO42" s="131"/>
      <c r="AP42" s="131"/>
      <c r="AQ42" s="131" t="str">
        <f t="shared" si="17"/>
        <v/>
      </c>
      <c r="AR42" s="131"/>
      <c r="AS42" s="131"/>
      <c r="AT42" s="131" t="str">
        <f t="shared" si="18"/>
        <v/>
      </c>
      <c r="AU42" s="131"/>
      <c r="AV42" s="131"/>
      <c r="AW42" s="131"/>
      <c r="AX42" s="131"/>
      <c r="AY42" s="131"/>
      <c r="AZ42" s="131"/>
    </row>
    <row r="43" spans="2:52" ht="24" customHeight="1" x14ac:dyDescent="0.2">
      <c r="B43" s="8"/>
      <c r="C43" s="8"/>
      <c r="D43" s="121"/>
      <c r="E43" s="121"/>
      <c r="F43" s="121"/>
      <c r="G43" s="121"/>
      <c r="H43" s="121"/>
      <c r="I43" s="121"/>
      <c r="J43" s="122"/>
      <c r="K43" s="123"/>
      <c r="L43" s="124"/>
      <c r="M43" s="121"/>
      <c r="N43" s="122"/>
      <c r="O43" s="123"/>
      <c r="P43" s="124"/>
      <c r="Q43" s="131" t="str">
        <f t="shared" si="11"/>
        <v/>
      </c>
      <c r="R43" s="131"/>
      <c r="S43" s="131"/>
      <c r="T43" s="121"/>
      <c r="U43" s="122"/>
      <c r="V43" s="123"/>
      <c r="W43" s="124"/>
      <c r="X43" s="121"/>
      <c r="Y43" s="122"/>
      <c r="Z43" s="123"/>
      <c r="AA43" s="124"/>
      <c r="AB43" s="121" t="str">
        <f t="shared" si="23"/>
        <v/>
      </c>
      <c r="AC43" s="121"/>
      <c r="AD43" s="121"/>
      <c r="AE43" s="131" t="str">
        <f t="shared" si="16"/>
        <v/>
      </c>
      <c r="AF43" s="131"/>
      <c r="AG43" s="131"/>
      <c r="AH43" s="131"/>
      <c r="AI43" s="131"/>
      <c r="AJ43" s="131" t="str">
        <f t="shared" si="5"/>
        <v/>
      </c>
      <c r="AK43" s="131"/>
      <c r="AL43" s="131"/>
      <c r="AM43" s="131"/>
      <c r="AN43" s="131" t="str">
        <f t="shared" si="6"/>
        <v/>
      </c>
      <c r="AO43" s="131"/>
      <c r="AP43" s="131"/>
      <c r="AQ43" s="131" t="str">
        <f t="shared" si="17"/>
        <v/>
      </c>
      <c r="AR43" s="131"/>
      <c r="AS43" s="131"/>
      <c r="AT43" s="131" t="str">
        <f t="shared" si="18"/>
        <v/>
      </c>
      <c r="AU43" s="131"/>
      <c r="AV43" s="131"/>
      <c r="AW43" s="131"/>
      <c r="AX43" s="131"/>
      <c r="AY43" s="131"/>
      <c r="AZ43" s="131"/>
    </row>
    <row r="44" spans="2:52" ht="24" customHeight="1" thickBot="1" x14ac:dyDescent="0.25">
      <c r="B44" s="9"/>
      <c r="C44" s="9"/>
      <c r="D44" s="282"/>
      <c r="E44" s="282"/>
      <c r="F44" s="282"/>
      <c r="G44" s="282"/>
      <c r="H44" s="282"/>
      <c r="I44" s="282"/>
      <c r="J44" s="283"/>
      <c r="K44" s="284"/>
      <c r="L44" s="285"/>
      <c r="M44" s="282"/>
      <c r="N44" s="283"/>
      <c r="O44" s="284"/>
      <c r="P44" s="285"/>
      <c r="Q44" s="286" t="str">
        <f t="shared" si="11"/>
        <v/>
      </c>
      <c r="R44" s="286"/>
      <c r="S44" s="286"/>
      <c r="T44" s="282"/>
      <c r="U44" s="283"/>
      <c r="V44" s="284"/>
      <c r="W44" s="285"/>
      <c r="X44" s="282"/>
      <c r="Y44" s="283"/>
      <c r="Z44" s="284"/>
      <c r="AA44" s="285"/>
      <c r="AB44" s="282" t="str">
        <f t="shared" si="23"/>
        <v/>
      </c>
      <c r="AC44" s="282"/>
      <c r="AD44" s="282"/>
      <c r="AE44" s="286" t="str">
        <f t="shared" si="16"/>
        <v/>
      </c>
      <c r="AF44" s="286"/>
      <c r="AG44" s="286"/>
      <c r="AH44" s="286"/>
      <c r="AI44" s="286"/>
      <c r="AJ44" s="286" t="str">
        <f t="shared" si="5"/>
        <v/>
      </c>
      <c r="AK44" s="286"/>
      <c r="AL44" s="286"/>
      <c r="AM44" s="286"/>
      <c r="AN44" s="286" t="str">
        <f t="shared" si="6"/>
        <v/>
      </c>
      <c r="AO44" s="286"/>
      <c r="AP44" s="286"/>
      <c r="AQ44" s="286" t="str">
        <f t="shared" si="17"/>
        <v/>
      </c>
      <c r="AR44" s="286"/>
      <c r="AS44" s="286"/>
      <c r="AT44" s="286" t="str">
        <f t="shared" si="18"/>
        <v/>
      </c>
      <c r="AU44" s="286"/>
      <c r="AV44" s="286"/>
      <c r="AW44" s="286"/>
      <c r="AX44" s="286"/>
      <c r="AY44" s="286"/>
      <c r="AZ44" s="286"/>
    </row>
    <row r="45" spans="2:52" ht="24" customHeight="1" thickTop="1" x14ac:dyDescent="0.2">
      <c r="B45" s="234" t="s">
        <v>22</v>
      </c>
      <c r="C45" s="235"/>
      <c r="D45" s="235"/>
      <c r="E45" s="235"/>
      <c r="F45" s="235"/>
      <c r="G45" s="235"/>
      <c r="H45" s="236"/>
      <c r="I45" s="287"/>
      <c r="J45" s="288"/>
      <c r="K45" s="289"/>
      <c r="L45" s="287"/>
      <c r="M45" s="287"/>
      <c r="N45" s="288"/>
      <c r="O45" s="289"/>
      <c r="P45" s="287"/>
      <c r="Q45" s="287"/>
      <c r="R45" s="287"/>
      <c r="S45" s="287"/>
      <c r="T45" s="287"/>
      <c r="U45" s="288"/>
      <c r="V45" s="289"/>
      <c r="W45" s="287"/>
      <c r="X45" s="287"/>
      <c r="Y45" s="288"/>
      <c r="Z45" s="289"/>
      <c r="AA45" s="287"/>
      <c r="AB45" s="287"/>
      <c r="AC45" s="287"/>
      <c r="AD45" s="287"/>
      <c r="AE45" s="237">
        <f>SUM(AE15:AG44)</f>
        <v>48.5</v>
      </c>
      <c r="AF45" s="237"/>
      <c r="AG45" s="237"/>
      <c r="AH45" s="293"/>
      <c r="AI45" s="293"/>
      <c r="AJ45" s="293"/>
      <c r="AK45" s="293"/>
      <c r="AL45" s="293"/>
      <c r="AM45" s="293"/>
      <c r="AN45" s="290">
        <f>SUM(AN15:AP44)</f>
        <v>76210</v>
      </c>
      <c r="AO45" s="291"/>
      <c r="AP45" s="292"/>
      <c r="AQ45" s="290">
        <f>SUM(AQ15:AS44)</f>
        <v>7621</v>
      </c>
      <c r="AR45" s="291"/>
      <c r="AS45" s="292"/>
      <c r="AT45" s="290">
        <f>SUM(AT15:AV44)</f>
        <v>68589</v>
      </c>
      <c r="AU45" s="291"/>
      <c r="AV45" s="292"/>
      <c r="AW45" s="287"/>
      <c r="AX45" s="287"/>
      <c r="AY45" s="287"/>
      <c r="AZ45" s="287"/>
    </row>
    <row r="46" spans="2:52" ht="20.25" customHeight="1" x14ac:dyDescent="0.2">
      <c r="AE46" s="16" t="str">
        <f>IF(AE45&lt;=H7,"","※支給時間オーパー！")</f>
        <v/>
      </c>
      <c r="AQ46" s="16" t="str">
        <f>IF(AQ45&lt;=AA7,"","※上限月額オーパー！")</f>
        <v>※上限月額オーパー！</v>
      </c>
      <c r="AZ46" s="6"/>
    </row>
    <row r="48" spans="2:52" x14ac:dyDescent="0.2">
      <c r="AQ48" s="185"/>
      <c r="AR48" s="185"/>
      <c r="AS48" s="185"/>
    </row>
  </sheetData>
  <mergeCells count="681">
    <mergeCell ref="B45:H45"/>
    <mergeCell ref="AB45:AD45"/>
    <mergeCell ref="AN45:AP45"/>
    <mergeCell ref="AQ45:AS45"/>
    <mergeCell ref="X45:Y45"/>
    <mergeCell ref="Z45:AA45"/>
    <mergeCell ref="AH45:AI45"/>
    <mergeCell ref="AJ45:AM45"/>
    <mergeCell ref="AW45:AX45"/>
    <mergeCell ref="AT44:AV44"/>
    <mergeCell ref="AY44:AZ44"/>
    <mergeCell ref="I45:J45"/>
    <mergeCell ref="K45:L45"/>
    <mergeCell ref="M45:N45"/>
    <mergeCell ref="AY45:AZ45"/>
    <mergeCell ref="AN44:AP44"/>
    <mergeCell ref="AH44:AI44"/>
    <mergeCell ref="AJ44:AM44"/>
    <mergeCell ref="AQ44:AS44"/>
    <mergeCell ref="V44:W44"/>
    <mergeCell ref="AE45:AG45"/>
    <mergeCell ref="O45:P45"/>
    <mergeCell ref="Q45:S45"/>
    <mergeCell ref="T45:U45"/>
    <mergeCell ref="V45:W45"/>
    <mergeCell ref="AT45:AV45"/>
    <mergeCell ref="AW44:AX44"/>
    <mergeCell ref="D44:H44"/>
    <mergeCell ref="I44:J44"/>
    <mergeCell ref="K44:L44"/>
    <mergeCell ref="M44:N44"/>
    <mergeCell ref="O44:P44"/>
    <mergeCell ref="Q44:S44"/>
    <mergeCell ref="T44:U44"/>
    <mergeCell ref="AJ43:AM43"/>
    <mergeCell ref="AB43:AD43"/>
    <mergeCell ref="X44:Y44"/>
    <mergeCell ref="Z44:AA44"/>
    <mergeCell ref="AE44:AG44"/>
    <mergeCell ref="AB44:AD44"/>
    <mergeCell ref="AH43:AI43"/>
    <mergeCell ref="D43:H43"/>
    <mergeCell ref="I43:J43"/>
    <mergeCell ref="K43:L43"/>
    <mergeCell ref="M43:N43"/>
    <mergeCell ref="Q43:S43"/>
    <mergeCell ref="O43:P43"/>
    <mergeCell ref="T43:U43"/>
    <mergeCell ref="AY42:AZ42"/>
    <mergeCell ref="AT42:AV42"/>
    <mergeCell ref="AW42:AX42"/>
    <mergeCell ref="AQ42:AS42"/>
    <mergeCell ref="AN42:AP42"/>
    <mergeCell ref="AH42:AI42"/>
    <mergeCell ref="V43:W43"/>
    <mergeCell ref="X43:Y43"/>
    <mergeCell ref="Z43:AA43"/>
    <mergeCell ref="AE43:AG43"/>
    <mergeCell ref="AB42:AD42"/>
    <mergeCell ref="V42:W42"/>
    <mergeCell ref="AY43:AZ43"/>
    <mergeCell ref="AT43:AV43"/>
    <mergeCell ref="AW43:AX43"/>
    <mergeCell ref="AN43:AP43"/>
    <mergeCell ref="AQ43:AS43"/>
    <mergeCell ref="D42:H42"/>
    <mergeCell ref="I42:J42"/>
    <mergeCell ref="K42:L42"/>
    <mergeCell ref="M42:N42"/>
    <mergeCell ref="AQ41:AS41"/>
    <mergeCell ref="AT41:AV41"/>
    <mergeCell ref="V41:W41"/>
    <mergeCell ref="X41:Y41"/>
    <mergeCell ref="Z41:AA41"/>
    <mergeCell ref="AE42:AG42"/>
    <mergeCell ref="O42:P42"/>
    <mergeCell ref="Q42:S42"/>
    <mergeCell ref="T42:U42"/>
    <mergeCell ref="D41:H41"/>
    <mergeCell ref="I41:J41"/>
    <mergeCell ref="K41:L41"/>
    <mergeCell ref="M41:N41"/>
    <mergeCell ref="O41:P41"/>
    <mergeCell ref="Q41:S41"/>
    <mergeCell ref="T41:U41"/>
    <mergeCell ref="AJ42:AM42"/>
    <mergeCell ref="X42:Y42"/>
    <mergeCell ref="Z42:AA42"/>
    <mergeCell ref="AW41:AX41"/>
    <mergeCell ref="AY41:AZ41"/>
    <mergeCell ref="AH41:AI41"/>
    <mergeCell ref="AJ41:AM41"/>
    <mergeCell ref="AB41:AD41"/>
    <mergeCell ref="AN41:AP41"/>
    <mergeCell ref="AE41:AG41"/>
    <mergeCell ref="D40:H40"/>
    <mergeCell ref="I40:J40"/>
    <mergeCell ref="K40:L40"/>
    <mergeCell ref="M40:N40"/>
    <mergeCell ref="AN40:AP40"/>
    <mergeCell ref="AH40:AI40"/>
    <mergeCell ref="AJ40:AM40"/>
    <mergeCell ref="AQ40:AS40"/>
    <mergeCell ref="X40:Y40"/>
    <mergeCell ref="Z40:AA40"/>
    <mergeCell ref="AE40:AG40"/>
    <mergeCell ref="AB40:AD40"/>
    <mergeCell ref="AQ39:AS39"/>
    <mergeCell ref="AT39:AV39"/>
    <mergeCell ref="AW39:AX39"/>
    <mergeCell ref="AY39:AZ39"/>
    <mergeCell ref="AH39:AI39"/>
    <mergeCell ref="AJ39:AM39"/>
    <mergeCell ref="O40:P40"/>
    <mergeCell ref="Q40:S40"/>
    <mergeCell ref="T40:U40"/>
    <mergeCell ref="V40:W40"/>
    <mergeCell ref="AT40:AV40"/>
    <mergeCell ref="AW40:AX40"/>
    <mergeCell ref="AY40:AZ40"/>
    <mergeCell ref="D39:H39"/>
    <mergeCell ref="I39:J39"/>
    <mergeCell ref="K39:L39"/>
    <mergeCell ref="M39:N39"/>
    <mergeCell ref="O39:P39"/>
    <mergeCell ref="Q39:S39"/>
    <mergeCell ref="T39:U39"/>
    <mergeCell ref="AB39:AD39"/>
    <mergeCell ref="AN39:AP39"/>
    <mergeCell ref="V39:W39"/>
    <mergeCell ref="X39:Y39"/>
    <mergeCell ref="Z39:AA39"/>
    <mergeCell ref="AE39:AG39"/>
    <mergeCell ref="AQ38:AS38"/>
    <mergeCell ref="V38:W38"/>
    <mergeCell ref="X38:Y38"/>
    <mergeCell ref="Z38:AA38"/>
    <mergeCell ref="AE38:AG38"/>
    <mergeCell ref="AB38:AD38"/>
    <mergeCell ref="AT38:AV38"/>
    <mergeCell ref="AW38:AX38"/>
    <mergeCell ref="AY38:AZ38"/>
    <mergeCell ref="D38:H38"/>
    <mergeCell ref="I38:J38"/>
    <mergeCell ref="K38:L38"/>
    <mergeCell ref="M38:N38"/>
    <mergeCell ref="O38:P38"/>
    <mergeCell ref="Q38:S38"/>
    <mergeCell ref="T38:U38"/>
    <mergeCell ref="AN38:AP38"/>
    <mergeCell ref="AH38:AI38"/>
    <mergeCell ref="AJ38:AM38"/>
    <mergeCell ref="D37:H37"/>
    <mergeCell ref="I37:J37"/>
    <mergeCell ref="K37:L37"/>
    <mergeCell ref="M37:N37"/>
    <mergeCell ref="AJ37:AM37"/>
    <mergeCell ref="AB37:AD37"/>
    <mergeCell ref="AN37:AP37"/>
    <mergeCell ref="AQ37:AS37"/>
    <mergeCell ref="X37:Y37"/>
    <mergeCell ref="Z37:AA37"/>
    <mergeCell ref="AE37:AG37"/>
    <mergeCell ref="AH37:AI37"/>
    <mergeCell ref="AQ36:AS36"/>
    <mergeCell ref="AT36:AV36"/>
    <mergeCell ref="AW36:AX36"/>
    <mergeCell ref="AY36:AZ36"/>
    <mergeCell ref="AH36:AI36"/>
    <mergeCell ref="AJ36:AM36"/>
    <mergeCell ref="O37:P37"/>
    <mergeCell ref="Q37:S37"/>
    <mergeCell ref="T37:U37"/>
    <mergeCell ref="V37:W37"/>
    <mergeCell ref="AT37:AV37"/>
    <mergeCell ref="AW37:AX37"/>
    <mergeCell ref="AY37:AZ37"/>
    <mergeCell ref="D36:H36"/>
    <mergeCell ref="I36:J36"/>
    <mergeCell ref="K36:L36"/>
    <mergeCell ref="M36:N36"/>
    <mergeCell ref="O36:P36"/>
    <mergeCell ref="Q36:S36"/>
    <mergeCell ref="T36:U36"/>
    <mergeCell ref="AB36:AD36"/>
    <mergeCell ref="AN36:AP36"/>
    <mergeCell ref="V36:W36"/>
    <mergeCell ref="X36:Y36"/>
    <mergeCell ref="Z36:AA36"/>
    <mergeCell ref="AE36:AG36"/>
    <mergeCell ref="D35:H35"/>
    <mergeCell ref="I35:J35"/>
    <mergeCell ref="K35:L35"/>
    <mergeCell ref="M35:N35"/>
    <mergeCell ref="AN35:AP35"/>
    <mergeCell ref="AH35:AI35"/>
    <mergeCell ref="AJ35:AM35"/>
    <mergeCell ref="AQ35:AS35"/>
    <mergeCell ref="X35:Y35"/>
    <mergeCell ref="Z35:AA35"/>
    <mergeCell ref="AE35:AG35"/>
    <mergeCell ref="AB35:AD35"/>
    <mergeCell ref="AQ34:AS34"/>
    <mergeCell ref="AT34:AV34"/>
    <mergeCell ref="AW34:AX34"/>
    <mergeCell ref="AY34:AZ34"/>
    <mergeCell ref="AH34:AI34"/>
    <mergeCell ref="AJ34:AM34"/>
    <mergeCell ref="O35:P35"/>
    <mergeCell ref="Q35:S35"/>
    <mergeCell ref="T35:U35"/>
    <mergeCell ref="V35:W35"/>
    <mergeCell ref="AT35:AV35"/>
    <mergeCell ref="AW35:AX35"/>
    <mergeCell ref="AY35:AZ35"/>
    <mergeCell ref="D34:H34"/>
    <mergeCell ref="I34:J34"/>
    <mergeCell ref="K34:L34"/>
    <mergeCell ref="M34:N34"/>
    <mergeCell ref="O34:P34"/>
    <mergeCell ref="Q34:S34"/>
    <mergeCell ref="T34:U34"/>
    <mergeCell ref="AB34:AD34"/>
    <mergeCell ref="AN34:AP34"/>
    <mergeCell ref="V34:W34"/>
    <mergeCell ref="X34:Y34"/>
    <mergeCell ref="Z34:AA34"/>
    <mergeCell ref="AE34:AG34"/>
    <mergeCell ref="AY32:AZ32"/>
    <mergeCell ref="AH32:AI32"/>
    <mergeCell ref="AJ32:AM32"/>
    <mergeCell ref="O33:P33"/>
    <mergeCell ref="Q33:S33"/>
    <mergeCell ref="T33:U33"/>
    <mergeCell ref="V33:W33"/>
    <mergeCell ref="D33:H33"/>
    <mergeCell ref="I33:J33"/>
    <mergeCell ref="K33:L33"/>
    <mergeCell ref="M33:N33"/>
    <mergeCell ref="AN33:AP33"/>
    <mergeCell ref="AH33:AI33"/>
    <mergeCell ref="AJ33:AM33"/>
    <mergeCell ref="AQ33:AS33"/>
    <mergeCell ref="X33:Y33"/>
    <mergeCell ref="Z33:AA33"/>
    <mergeCell ref="AE33:AG33"/>
    <mergeCell ref="AB33:AD33"/>
    <mergeCell ref="AT33:AV33"/>
    <mergeCell ref="AW33:AX33"/>
    <mergeCell ref="AY33:AZ33"/>
    <mergeCell ref="AQ31:AS31"/>
    <mergeCell ref="X31:Y31"/>
    <mergeCell ref="Z31:AA31"/>
    <mergeCell ref="AE31:AG31"/>
    <mergeCell ref="AB31:AD31"/>
    <mergeCell ref="AT31:AV31"/>
    <mergeCell ref="AW31:AX31"/>
    <mergeCell ref="AY31:AZ31"/>
    <mergeCell ref="D32:H32"/>
    <mergeCell ref="I32:J32"/>
    <mergeCell ref="K32:L32"/>
    <mergeCell ref="M32:N32"/>
    <mergeCell ref="O32:P32"/>
    <mergeCell ref="Q32:S32"/>
    <mergeCell ref="T32:U32"/>
    <mergeCell ref="AB32:AD32"/>
    <mergeCell ref="AN32:AP32"/>
    <mergeCell ref="V32:W32"/>
    <mergeCell ref="X32:Y32"/>
    <mergeCell ref="Z32:AA32"/>
    <mergeCell ref="AE32:AG32"/>
    <mergeCell ref="AQ32:AS32"/>
    <mergeCell ref="AT32:AV32"/>
    <mergeCell ref="AW32:AX32"/>
    <mergeCell ref="O31:P31"/>
    <mergeCell ref="Q31:S31"/>
    <mergeCell ref="T31:U31"/>
    <mergeCell ref="V31:W31"/>
    <mergeCell ref="D31:H31"/>
    <mergeCell ref="I31:J31"/>
    <mergeCell ref="K31:L31"/>
    <mergeCell ref="M31:N31"/>
    <mergeCell ref="AN31:AP31"/>
    <mergeCell ref="AH31:AI31"/>
    <mergeCell ref="AJ31:AM31"/>
    <mergeCell ref="AT29:AV29"/>
    <mergeCell ref="AW29:AX29"/>
    <mergeCell ref="AY29:AZ29"/>
    <mergeCell ref="D30:H30"/>
    <mergeCell ref="I30:J30"/>
    <mergeCell ref="K30:L30"/>
    <mergeCell ref="M30:N30"/>
    <mergeCell ref="O30:P30"/>
    <mergeCell ref="Q30:S30"/>
    <mergeCell ref="T30:U30"/>
    <mergeCell ref="AB30:AD30"/>
    <mergeCell ref="AN30:AP30"/>
    <mergeCell ref="V30:W30"/>
    <mergeCell ref="X30:Y30"/>
    <mergeCell ref="Z30:AA30"/>
    <mergeCell ref="AE30:AG30"/>
    <mergeCell ref="AQ30:AS30"/>
    <mergeCell ref="AT30:AV30"/>
    <mergeCell ref="AW30:AX30"/>
    <mergeCell ref="AY30:AZ30"/>
    <mergeCell ref="AH30:AI30"/>
    <mergeCell ref="AJ30:AM30"/>
    <mergeCell ref="K29:L29"/>
    <mergeCell ref="M29:N29"/>
    <mergeCell ref="O29:P29"/>
    <mergeCell ref="Q29:S29"/>
    <mergeCell ref="T29:U29"/>
    <mergeCell ref="AN29:AP29"/>
    <mergeCell ref="AH29:AI29"/>
    <mergeCell ref="AJ29:AM29"/>
    <mergeCell ref="AQ29:AS29"/>
    <mergeCell ref="V29:W29"/>
    <mergeCell ref="X29:Y29"/>
    <mergeCell ref="Z29:AA29"/>
    <mergeCell ref="AE29:AG29"/>
    <mergeCell ref="AB29:AD29"/>
    <mergeCell ref="AN25:AP25"/>
    <mergeCell ref="AY24:AZ24"/>
    <mergeCell ref="AQ48:AS48"/>
    <mergeCell ref="D28:H28"/>
    <mergeCell ref="I28:J28"/>
    <mergeCell ref="K28:L28"/>
    <mergeCell ref="M28:N28"/>
    <mergeCell ref="O28:P28"/>
    <mergeCell ref="Q28:S28"/>
    <mergeCell ref="T28:U28"/>
    <mergeCell ref="V28:W28"/>
    <mergeCell ref="AJ28:AM28"/>
    <mergeCell ref="AB28:AD28"/>
    <mergeCell ref="AN28:AP28"/>
    <mergeCell ref="AQ28:AS28"/>
    <mergeCell ref="X28:Y28"/>
    <mergeCell ref="Z28:AA28"/>
    <mergeCell ref="AE28:AG28"/>
    <mergeCell ref="AH28:AI28"/>
    <mergeCell ref="AT28:AV28"/>
    <mergeCell ref="AW28:AX28"/>
    <mergeCell ref="AY28:AZ28"/>
    <mergeCell ref="D29:H29"/>
    <mergeCell ref="I29:J29"/>
    <mergeCell ref="AQ27:AS27"/>
    <mergeCell ref="X27:Y27"/>
    <mergeCell ref="Z27:AA27"/>
    <mergeCell ref="AE27:AG27"/>
    <mergeCell ref="AB27:AD27"/>
    <mergeCell ref="AY27:AZ27"/>
    <mergeCell ref="V24:W24"/>
    <mergeCell ref="X24:Y24"/>
    <mergeCell ref="Z24:AA24"/>
    <mergeCell ref="AB24:AD24"/>
    <mergeCell ref="AE24:AG24"/>
    <mergeCell ref="AH24:AI24"/>
    <mergeCell ref="AJ24:AM24"/>
    <mergeCell ref="AN27:AP27"/>
    <mergeCell ref="AH27:AI27"/>
    <mergeCell ref="AN24:AP24"/>
    <mergeCell ref="AQ24:AS24"/>
    <mergeCell ref="AT24:AV24"/>
    <mergeCell ref="AW24:AX24"/>
    <mergeCell ref="AT27:AV27"/>
    <mergeCell ref="AW27:AX27"/>
    <mergeCell ref="AQ26:AS26"/>
    <mergeCell ref="AT26:AV26"/>
    <mergeCell ref="AW26:AX26"/>
    <mergeCell ref="O27:P27"/>
    <mergeCell ref="Q27:S27"/>
    <mergeCell ref="T27:U27"/>
    <mergeCell ref="V27:W27"/>
    <mergeCell ref="D27:H27"/>
    <mergeCell ref="I27:J27"/>
    <mergeCell ref="K27:L27"/>
    <mergeCell ref="M27:N27"/>
    <mergeCell ref="AJ27:AM27"/>
    <mergeCell ref="D26:H26"/>
    <mergeCell ref="I26:J26"/>
    <mergeCell ref="K26:L26"/>
    <mergeCell ref="M26:N26"/>
    <mergeCell ref="O26:P26"/>
    <mergeCell ref="Q26:S26"/>
    <mergeCell ref="T26:U26"/>
    <mergeCell ref="AY26:AZ26"/>
    <mergeCell ref="AH26:AI26"/>
    <mergeCell ref="AJ26:AM26"/>
    <mergeCell ref="AB26:AD26"/>
    <mergeCell ref="AN26:AP26"/>
    <mergeCell ref="V26:W26"/>
    <mergeCell ref="X26:Y26"/>
    <mergeCell ref="Z26:AA26"/>
    <mergeCell ref="AE26:AG26"/>
    <mergeCell ref="D23:H23"/>
    <mergeCell ref="I23:J23"/>
    <mergeCell ref="K23:L23"/>
    <mergeCell ref="M23:N23"/>
    <mergeCell ref="AN23:AP23"/>
    <mergeCell ref="AH23:AI23"/>
    <mergeCell ref="AJ23:AM23"/>
    <mergeCell ref="AQ23:AS23"/>
    <mergeCell ref="X23:Y23"/>
    <mergeCell ref="Z23:AA23"/>
    <mergeCell ref="AE23:AG23"/>
    <mergeCell ref="AB23:AD23"/>
    <mergeCell ref="AQ22:AS22"/>
    <mergeCell ref="AT22:AV22"/>
    <mergeCell ref="AW22:AX22"/>
    <mergeCell ref="AY22:AZ22"/>
    <mergeCell ref="AH22:AI22"/>
    <mergeCell ref="AJ22:AM22"/>
    <mergeCell ref="O23:P23"/>
    <mergeCell ref="Q23:S23"/>
    <mergeCell ref="T23:U23"/>
    <mergeCell ref="V23:W23"/>
    <mergeCell ref="AT23:AV23"/>
    <mergeCell ref="AW23:AX23"/>
    <mergeCell ref="AY23:AZ23"/>
    <mergeCell ref="D22:H22"/>
    <mergeCell ref="I22:J22"/>
    <mergeCell ref="K22:L22"/>
    <mergeCell ref="M22:N22"/>
    <mergeCell ref="O22:P22"/>
    <mergeCell ref="Q22:S22"/>
    <mergeCell ref="T22:U22"/>
    <mergeCell ref="AB22:AD22"/>
    <mergeCell ref="AN22:AP22"/>
    <mergeCell ref="V22:W22"/>
    <mergeCell ref="X22:Y22"/>
    <mergeCell ref="Z22:AA22"/>
    <mergeCell ref="AE22:AG22"/>
    <mergeCell ref="D21:H21"/>
    <mergeCell ref="I21:J21"/>
    <mergeCell ref="K21:L21"/>
    <mergeCell ref="M21:N21"/>
    <mergeCell ref="AN21:AP21"/>
    <mergeCell ref="AH21:AI21"/>
    <mergeCell ref="AJ21:AM21"/>
    <mergeCell ref="AQ21:AS21"/>
    <mergeCell ref="X21:Y21"/>
    <mergeCell ref="Z21:AA21"/>
    <mergeCell ref="AE21:AG21"/>
    <mergeCell ref="AB21:AD21"/>
    <mergeCell ref="AQ20:AS20"/>
    <mergeCell ref="AT20:AV20"/>
    <mergeCell ref="AW20:AX20"/>
    <mergeCell ref="AY20:AZ20"/>
    <mergeCell ref="AH20:AI20"/>
    <mergeCell ref="AJ20:AM20"/>
    <mergeCell ref="O21:P21"/>
    <mergeCell ref="Q21:S21"/>
    <mergeCell ref="T21:U21"/>
    <mergeCell ref="V21:W21"/>
    <mergeCell ref="AT21:AV21"/>
    <mergeCell ref="AW21:AX21"/>
    <mergeCell ref="AY21:AZ21"/>
    <mergeCell ref="D20:H20"/>
    <mergeCell ref="I20:J20"/>
    <mergeCell ref="K20:L20"/>
    <mergeCell ref="M20:N20"/>
    <mergeCell ref="O20:P20"/>
    <mergeCell ref="Q20:S20"/>
    <mergeCell ref="T20:U20"/>
    <mergeCell ref="AB20:AD20"/>
    <mergeCell ref="AN20:AP20"/>
    <mergeCell ref="V20:W20"/>
    <mergeCell ref="X20:Y20"/>
    <mergeCell ref="Z20:AA20"/>
    <mergeCell ref="AE20:AG20"/>
    <mergeCell ref="AQ19:AS19"/>
    <mergeCell ref="V19:W19"/>
    <mergeCell ref="X19:Y19"/>
    <mergeCell ref="Z19:AA19"/>
    <mergeCell ref="AE19:AG19"/>
    <mergeCell ref="AB19:AD19"/>
    <mergeCell ref="AT19:AV19"/>
    <mergeCell ref="AW19:AX19"/>
    <mergeCell ref="AY19:AZ19"/>
    <mergeCell ref="D19:H19"/>
    <mergeCell ref="I19:J19"/>
    <mergeCell ref="K19:L19"/>
    <mergeCell ref="M19:N19"/>
    <mergeCell ref="O19:P19"/>
    <mergeCell ref="Q19:S19"/>
    <mergeCell ref="T19:U19"/>
    <mergeCell ref="AN19:AP19"/>
    <mergeCell ref="AH19:AI19"/>
    <mergeCell ref="AJ19:AM19"/>
    <mergeCell ref="AQ17:AS17"/>
    <mergeCell ref="X17:Y17"/>
    <mergeCell ref="Z17:AA17"/>
    <mergeCell ref="AW18:AX18"/>
    <mergeCell ref="AY18:AZ18"/>
    <mergeCell ref="D18:H18"/>
    <mergeCell ref="AN18:AP18"/>
    <mergeCell ref="AQ18:AS18"/>
    <mergeCell ref="X18:Y18"/>
    <mergeCell ref="Z18:AA18"/>
    <mergeCell ref="AE18:AG18"/>
    <mergeCell ref="O18:P18"/>
    <mergeCell ref="I18:J18"/>
    <mergeCell ref="K18:L18"/>
    <mergeCell ref="M18:N18"/>
    <mergeCell ref="AJ18:AM18"/>
    <mergeCell ref="AB18:AD18"/>
    <mergeCell ref="AB15:AD15"/>
    <mergeCell ref="AH15:AI15"/>
    <mergeCell ref="AJ15:AM15"/>
    <mergeCell ref="AY16:AZ16"/>
    <mergeCell ref="I17:J17"/>
    <mergeCell ref="K17:L17"/>
    <mergeCell ref="M17:N17"/>
    <mergeCell ref="O17:P17"/>
    <mergeCell ref="Q17:S17"/>
    <mergeCell ref="T17:U17"/>
    <mergeCell ref="V17:W17"/>
    <mergeCell ref="AJ16:AM16"/>
    <mergeCell ref="AB16:AD16"/>
    <mergeCell ref="AB17:AD17"/>
    <mergeCell ref="AT16:AV16"/>
    <mergeCell ref="AW16:AX16"/>
    <mergeCell ref="AN16:AP16"/>
    <mergeCell ref="AQ16:AS16"/>
    <mergeCell ref="AT17:AV17"/>
    <mergeCell ref="AW17:AX17"/>
    <mergeCell ref="AY17:AZ17"/>
    <mergeCell ref="AN17:AP17"/>
    <mergeCell ref="AH17:AI17"/>
    <mergeCell ref="AJ17:AM17"/>
    <mergeCell ref="Q9:U9"/>
    <mergeCell ref="V9:X9"/>
    <mergeCell ref="D17:H17"/>
    <mergeCell ref="AE17:AG17"/>
    <mergeCell ref="AH18:AI18"/>
    <mergeCell ref="AT18:AV18"/>
    <mergeCell ref="X16:Y16"/>
    <mergeCell ref="Z16:AA16"/>
    <mergeCell ref="AE16:AG16"/>
    <mergeCell ref="AH16:AI16"/>
    <mergeCell ref="V16:W16"/>
    <mergeCell ref="Q18:S18"/>
    <mergeCell ref="T18:U18"/>
    <mergeCell ref="V18:W18"/>
    <mergeCell ref="D16:H16"/>
    <mergeCell ref="I16:J16"/>
    <mergeCell ref="K16:L16"/>
    <mergeCell ref="M16:N16"/>
    <mergeCell ref="AT15:AV15"/>
    <mergeCell ref="O16:P16"/>
    <mergeCell ref="Q16:S16"/>
    <mergeCell ref="T16:U16"/>
    <mergeCell ref="D15:H15"/>
    <mergeCell ref="AE15:AG15"/>
    <mergeCell ref="AY15:AZ15"/>
    <mergeCell ref="AM9:AN9"/>
    <mergeCell ref="I15:J15"/>
    <mergeCell ref="I13:L14"/>
    <mergeCell ref="K15:L15"/>
    <mergeCell ref="F10:H10"/>
    <mergeCell ref="AW15:AX15"/>
    <mergeCell ref="AN15:AP15"/>
    <mergeCell ref="AQ15:AS15"/>
    <mergeCell ref="V15:W15"/>
    <mergeCell ref="I12:S12"/>
    <mergeCell ref="Z15:AA15"/>
    <mergeCell ref="AE12:AG14"/>
    <mergeCell ref="AH13:AI14"/>
    <mergeCell ref="AJ13:AM14"/>
    <mergeCell ref="AH12:AM12"/>
    <mergeCell ref="AY12:AZ14"/>
    <mergeCell ref="AQ12:AS14"/>
    <mergeCell ref="AT12:AV14"/>
    <mergeCell ref="AW12:AX14"/>
    <mergeCell ref="AN12:AP14"/>
    <mergeCell ref="AB12:AD14"/>
    <mergeCell ref="F9:H9"/>
    <mergeCell ref="I9:M9"/>
    <mergeCell ref="D3:E3"/>
    <mergeCell ref="F3:G3"/>
    <mergeCell ref="H3:I3"/>
    <mergeCell ref="M3:AZ3"/>
    <mergeCell ref="H4:H6"/>
    <mergeCell ref="I4:I6"/>
    <mergeCell ref="N4:N6"/>
    <mergeCell ref="N7:P7"/>
    <mergeCell ref="Q10:U10"/>
    <mergeCell ref="V10:X10"/>
    <mergeCell ref="Y10:AC10"/>
    <mergeCell ref="P4:W6"/>
    <mergeCell ref="U7:Z7"/>
    <mergeCell ref="AA7:AE7"/>
    <mergeCell ref="I10:M10"/>
    <mergeCell ref="N10:P10"/>
    <mergeCell ref="B8:E10"/>
    <mergeCell ref="F8:M8"/>
    <mergeCell ref="N8:U8"/>
    <mergeCell ref="V8:AC8"/>
    <mergeCell ref="AD8:AL8"/>
    <mergeCell ref="AM8:AS8"/>
    <mergeCell ref="AT8:AZ8"/>
    <mergeCell ref="N9:P9"/>
    <mergeCell ref="B12:B14"/>
    <mergeCell ref="C12:C14"/>
    <mergeCell ref="D12:H14"/>
    <mergeCell ref="M13:P14"/>
    <mergeCell ref="T13:W14"/>
    <mergeCell ref="T12:AA12"/>
    <mergeCell ref="Q13:S14"/>
    <mergeCell ref="M15:N15"/>
    <mergeCell ref="O15:P15"/>
    <mergeCell ref="Q15:S15"/>
    <mergeCell ref="T15:U15"/>
    <mergeCell ref="X15:Y15"/>
    <mergeCell ref="X13:AA14"/>
    <mergeCell ref="AY25:AZ25"/>
    <mergeCell ref="AQ25:AS25"/>
    <mergeCell ref="AT25:AV25"/>
    <mergeCell ref="AW25:AX25"/>
    <mergeCell ref="B7:E7"/>
    <mergeCell ref="F7:G7"/>
    <mergeCell ref="O4:O6"/>
    <mergeCell ref="G4:G6"/>
    <mergeCell ref="AR5:AR6"/>
    <mergeCell ref="AS5:AS6"/>
    <mergeCell ref="AT5:AT6"/>
    <mergeCell ref="AU5:AU6"/>
    <mergeCell ref="AN5:AN6"/>
    <mergeCell ref="AO5:AO6"/>
    <mergeCell ref="H7:J7"/>
    <mergeCell ref="K7:M7"/>
    <mergeCell ref="B4:E6"/>
    <mergeCell ref="F4:F6"/>
    <mergeCell ref="J4:J6"/>
    <mergeCell ref="K4:K6"/>
    <mergeCell ref="L4:L6"/>
    <mergeCell ref="M4:M6"/>
    <mergeCell ref="Q7:T7"/>
    <mergeCell ref="AH4:AM7"/>
    <mergeCell ref="AF7:AG7"/>
    <mergeCell ref="AW5:AW6"/>
    <mergeCell ref="AX5:AX6"/>
    <mergeCell ref="AN4:AZ4"/>
    <mergeCell ref="X4:AG5"/>
    <mergeCell ref="X6:AG6"/>
    <mergeCell ref="Y9:AC9"/>
    <mergeCell ref="AD9:AF9"/>
    <mergeCell ref="AG9:AL9"/>
    <mergeCell ref="AO9:AS9"/>
    <mergeCell ref="AT9:AZ10"/>
    <mergeCell ref="AQ5:AQ6"/>
    <mergeCell ref="AN7:AZ7"/>
    <mergeCell ref="AZ5:AZ6"/>
    <mergeCell ref="AY5:AY6"/>
    <mergeCell ref="AP5:AP6"/>
    <mergeCell ref="AV5:AV6"/>
    <mergeCell ref="AD10:AF10"/>
    <mergeCell ref="AG10:AL10"/>
    <mergeCell ref="AM10:AN10"/>
    <mergeCell ref="AO10:AS10"/>
    <mergeCell ref="D24:H24"/>
    <mergeCell ref="I24:J24"/>
    <mergeCell ref="K24:L24"/>
    <mergeCell ref="M24:N24"/>
    <mergeCell ref="O24:P24"/>
    <mergeCell ref="Q24:S24"/>
    <mergeCell ref="T24:U24"/>
    <mergeCell ref="AH25:AI25"/>
    <mergeCell ref="AJ25:AM25"/>
    <mergeCell ref="T25:U25"/>
    <mergeCell ref="V25:W25"/>
    <mergeCell ref="X25:Y25"/>
    <mergeCell ref="Z25:AA25"/>
    <mergeCell ref="AB25:AD25"/>
    <mergeCell ref="AE25:AG25"/>
    <mergeCell ref="D25:H25"/>
    <mergeCell ref="I25:J25"/>
    <mergeCell ref="K25:L25"/>
    <mergeCell ref="M25:N25"/>
    <mergeCell ref="O25:P25"/>
    <mergeCell ref="Q25:S25"/>
  </mergeCells>
  <phoneticPr fontId="3"/>
  <dataValidations count="1">
    <dataValidation type="list" allowBlank="1" showInputMessage="1" showErrorMessage="1" sqref="AH15:AI29" xr:uid="{00000000-0002-0000-0100-000000000000}">
      <formula1>"①,②,③,④,⑤,⑥,⑦,⑧,⑨,⑩,⑪"</formula1>
    </dataValidation>
  </dataValidations>
  <pageMargins left="0.59055118110236227" right="0.27559055118110237" top="0.39370078740157483" bottom="0.27559055118110237" header="0.23622047244094491" footer="0.11811023622047245"/>
  <pageSetup paperSize="9" scale="79" orientation="portrait" blackAndWhite="1" cellComments="asDisplayed" r:id="rId1"/>
  <headerFooter alignWithMargins="0"/>
  <ignoredErrors>
    <ignoredError sqref="AN27:AV29" evalError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H48"/>
  <sheetViews>
    <sheetView workbookViewId="0"/>
  </sheetViews>
  <sheetFormatPr defaultColWidth="2.08984375" defaultRowHeight="13" x14ac:dyDescent="0.2"/>
  <cols>
    <col min="1" max="1" width="2.08984375" style="1" customWidth="1"/>
    <col min="2" max="4" width="3.08984375" style="1" customWidth="1"/>
    <col min="5" max="5" width="2.36328125" style="1" customWidth="1"/>
    <col min="6" max="33" width="2.08984375" style="1" customWidth="1"/>
    <col min="34" max="34" width="2.7265625" style="1" customWidth="1"/>
    <col min="35" max="38" width="1.453125" style="1" customWidth="1"/>
    <col min="39" max="40" width="2.7265625" style="1" customWidth="1"/>
    <col min="41" max="58" width="2.6328125" style="1" customWidth="1"/>
    <col min="59" max="59" width="9" style="1" bestFit="1" customWidth="1"/>
    <col min="60" max="60" width="5.90625" style="1" bestFit="1" customWidth="1"/>
    <col min="61" max="61" width="9" style="1" bestFit="1" customWidth="1"/>
    <col min="62" max="16384" width="2.08984375" style="1"/>
  </cols>
  <sheetData>
    <row r="1" spans="2:60" s="7" customFormat="1" ht="18" customHeight="1" x14ac:dyDescent="0.2">
      <c r="B1" s="53" t="s">
        <v>140</v>
      </c>
      <c r="AZ1" s="11"/>
      <c r="BA1" s="11"/>
      <c r="BB1" s="11"/>
      <c r="BC1" s="11"/>
      <c r="BD1" s="11"/>
    </row>
    <row r="2" spans="2:60" s="7" customFormat="1" ht="24" customHeight="1" x14ac:dyDescent="0.2">
      <c r="C2" s="6" t="s">
        <v>163</v>
      </c>
      <c r="D2" s="330"/>
      <c r="E2" s="330"/>
      <c r="F2" s="185" t="s">
        <v>1</v>
      </c>
      <c r="G2" s="185"/>
      <c r="H2" s="330"/>
      <c r="I2" s="330"/>
      <c r="J2" s="1" t="s">
        <v>21</v>
      </c>
      <c r="K2" s="1"/>
      <c r="M2" s="186" t="s">
        <v>0</v>
      </c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39"/>
      <c r="BB2" s="39"/>
      <c r="BC2" s="39"/>
      <c r="BD2" s="39"/>
    </row>
    <row r="3" spans="2:60" ht="13.5" customHeight="1" x14ac:dyDescent="0.2">
      <c r="B3" s="146" t="s">
        <v>10</v>
      </c>
      <c r="C3" s="147"/>
      <c r="D3" s="147"/>
      <c r="E3" s="173"/>
      <c r="F3" s="315"/>
      <c r="G3" s="315"/>
      <c r="H3" s="315"/>
      <c r="I3" s="315"/>
      <c r="J3" s="315"/>
      <c r="K3" s="315"/>
      <c r="L3" s="326"/>
      <c r="M3" s="131" t="s">
        <v>23</v>
      </c>
      <c r="N3" s="315"/>
      <c r="O3" s="315"/>
      <c r="P3" s="146" t="s">
        <v>14</v>
      </c>
      <c r="Q3" s="147"/>
      <c r="R3" s="147"/>
      <c r="S3" s="147"/>
      <c r="T3" s="147"/>
      <c r="U3" s="147"/>
      <c r="V3" s="147"/>
      <c r="W3" s="173"/>
      <c r="X3" s="333"/>
      <c r="Y3" s="334"/>
      <c r="Z3" s="334"/>
      <c r="AA3" s="334"/>
      <c r="AB3" s="334"/>
      <c r="AC3" s="334"/>
      <c r="AD3" s="334"/>
      <c r="AE3" s="334"/>
      <c r="AF3" s="334"/>
      <c r="AG3" s="335"/>
      <c r="AH3" s="146" t="s">
        <v>20</v>
      </c>
      <c r="AI3" s="147"/>
      <c r="AJ3" s="147"/>
      <c r="AK3" s="147"/>
      <c r="AL3" s="147"/>
      <c r="AM3" s="173"/>
      <c r="AN3" s="127" t="s">
        <v>19</v>
      </c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2"/>
      <c r="BB3" s="2"/>
      <c r="BC3" s="2"/>
      <c r="BD3" s="2"/>
    </row>
    <row r="4" spans="2:60" ht="10.5" customHeight="1" x14ac:dyDescent="0.2">
      <c r="B4" s="174"/>
      <c r="C4" s="175"/>
      <c r="D4" s="175"/>
      <c r="E4" s="176"/>
      <c r="F4" s="315"/>
      <c r="G4" s="315"/>
      <c r="H4" s="315"/>
      <c r="I4" s="326"/>
      <c r="J4" s="326"/>
      <c r="K4" s="326"/>
      <c r="L4" s="327"/>
      <c r="M4" s="168"/>
      <c r="N4" s="326"/>
      <c r="O4" s="326"/>
      <c r="P4" s="174"/>
      <c r="Q4" s="175"/>
      <c r="R4" s="175"/>
      <c r="S4" s="175"/>
      <c r="T4" s="175"/>
      <c r="U4" s="175"/>
      <c r="V4" s="175"/>
      <c r="W4" s="176"/>
      <c r="X4" s="336"/>
      <c r="Y4" s="330"/>
      <c r="Z4" s="330"/>
      <c r="AA4" s="330"/>
      <c r="AB4" s="330"/>
      <c r="AC4" s="330"/>
      <c r="AD4" s="330"/>
      <c r="AE4" s="330"/>
      <c r="AF4" s="330"/>
      <c r="AG4" s="337"/>
      <c r="AH4" s="174"/>
      <c r="AI4" s="175"/>
      <c r="AJ4" s="175"/>
      <c r="AK4" s="175"/>
      <c r="AL4" s="175"/>
      <c r="AM4" s="176"/>
      <c r="AN4" s="312"/>
      <c r="AO4" s="315"/>
      <c r="AP4" s="315"/>
      <c r="AQ4" s="315"/>
      <c r="AR4" s="315"/>
      <c r="AS4" s="315"/>
      <c r="AT4" s="315"/>
      <c r="AU4" s="315"/>
      <c r="AV4" s="315"/>
      <c r="AW4" s="315"/>
      <c r="AX4" s="315"/>
      <c r="AY4" s="315"/>
      <c r="AZ4" s="315"/>
      <c r="BA4" s="2"/>
      <c r="BB4" s="2"/>
      <c r="BC4" s="2"/>
      <c r="BD4" s="2"/>
    </row>
    <row r="5" spans="2:60" ht="19.5" customHeight="1" x14ac:dyDescent="0.2">
      <c r="B5" s="174"/>
      <c r="C5" s="175"/>
      <c r="D5" s="175"/>
      <c r="E5" s="176"/>
      <c r="F5" s="326"/>
      <c r="G5" s="326"/>
      <c r="H5" s="326"/>
      <c r="I5" s="326"/>
      <c r="J5" s="326"/>
      <c r="K5" s="326"/>
      <c r="L5" s="327"/>
      <c r="M5" s="168"/>
      <c r="N5" s="326"/>
      <c r="O5" s="326"/>
      <c r="P5" s="174"/>
      <c r="Q5" s="175"/>
      <c r="R5" s="181"/>
      <c r="S5" s="181"/>
      <c r="T5" s="181"/>
      <c r="U5" s="181"/>
      <c r="V5" s="175"/>
      <c r="W5" s="176"/>
      <c r="X5" s="338"/>
      <c r="Y5" s="339"/>
      <c r="Z5" s="339"/>
      <c r="AA5" s="339"/>
      <c r="AB5" s="339"/>
      <c r="AC5" s="339"/>
      <c r="AD5" s="339"/>
      <c r="AE5" s="339"/>
      <c r="AF5" s="339"/>
      <c r="AG5" s="340"/>
      <c r="AH5" s="174"/>
      <c r="AI5" s="175"/>
      <c r="AJ5" s="175"/>
      <c r="AK5" s="175"/>
      <c r="AL5" s="175"/>
      <c r="AM5" s="176"/>
      <c r="AN5" s="312"/>
      <c r="AO5" s="315"/>
      <c r="AP5" s="315"/>
      <c r="AQ5" s="315"/>
      <c r="AR5" s="315"/>
      <c r="AS5" s="315"/>
      <c r="AT5" s="315"/>
      <c r="AU5" s="315"/>
      <c r="AV5" s="315"/>
      <c r="AW5" s="315"/>
      <c r="AX5" s="315"/>
      <c r="AY5" s="315"/>
      <c r="AZ5" s="315"/>
      <c r="BA5" s="2"/>
      <c r="BB5" s="2"/>
      <c r="BC5" s="2"/>
      <c r="BD5" s="2"/>
    </row>
    <row r="6" spans="2:60" ht="43.5" customHeight="1" x14ac:dyDescent="0.2">
      <c r="B6" s="167" t="s">
        <v>15</v>
      </c>
      <c r="C6" s="167"/>
      <c r="D6" s="167"/>
      <c r="E6" s="167"/>
      <c r="F6" s="128" t="s">
        <v>2</v>
      </c>
      <c r="G6" s="129"/>
      <c r="H6" s="311"/>
      <c r="I6" s="311"/>
      <c r="J6" s="311"/>
      <c r="K6" s="126" t="s">
        <v>16</v>
      </c>
      <c r="L6" s="328"/>
      <c r="M6" s="329"/>
      <c r="N6" s="187" t="s">
        <v>56</v>
      </c>
      <c r="O6" s="188"/>
      <c r="P6" s="189"/>
      <c r="Q6" s="324" t="s">
        <v>57</v>
      </c>
      <c r="R6" s="324"/>
      <c r="S6" s="324"/>
      <c r="T6" s="325"/>
      <c r="U6" s="187" t="s">
        <v>17</v>
      </c>
      <c r="V6" s="188"/>
      <c r="W6" s="188"/>
      <c r="X6" s="188"/>
      <c r="Y6" s="188"/>
      <c r="Z6" s="189"/>
      <c r="AA6" s="331"/>
      <c r="AB6" s="332"/>
      <c r="AC6" s="332"/>
      <c r="AD6" s="332"/>
      <c r="AE6" s="332"/>
      <c r="AF6" s="126" t="s">
        <v>18</v>
      </c>
      <c r="AG6" s="127"/>
      <c r="AH6" s="180"/>
      <c r="AI6" s="181"/>
      <c r="AJ6" s="181"/>
      <c r="AK6" s="181"/>
      <c r="AL6" s="181"/>
      <c r="AM6" s="182"/>
      <c r="AN6" s="315"/>
      <c r="AO6" s="315"/>
      <c r="AP6" s="315"/>
      <c r="AQ6" s="315"/>
      <c r="AR6" s="315"/>
      <c r="AS6" s="315"/>
      <c r="AT6" s="315"/>
      <c r="AU6" s="315"/>
      <c r="AV6" s="315"/>
      <c r="AW6" s="315"/>
      <c r="AX6" s="315"/>
      <c r="AY6" s="315"/>
      <c r="AZ6" s="315"/>
      <c r="BA6" s="2"/>
      <c r="BB6" s="2"/>
      <c r="BC6" s="2"/>
      <c r="BD6" s="2"/>
      <c r="BF6" s="53"/>
    </row>
    <row r="7" spans="2:60" ht="27" customHeight="1" x14ac:dyDescent="0.2">
      <c r="B7" s="146" t="s">
        <v>26</v>
      </c>
      <c r="C7" s="147"/>
      <c r="D7" s="147"/>
      <c r="E7" s="173"/>
      <c r="F7" s="195" t="s">
        <v>115</v>
      </c>
      <c r="G7" s="196"/>
      <c r="H7" s="196"/>
      <c r="I7" s="196"/>
      <c r="J7" s="196"/>
      <c r="K7" s="196"/>
      <c r="L7" s="196"/>
      <c r="M7" s="197"/>
      <c r="N7" s="195" t="s">
        <v>116</v>
      </c>
      <c r="O7" s="196"/>
      <c r="P7" s="196"/>
      <c r="Q7" s="196"/>
      <c r="R7" s="196"/>
      <c r="S7" s="196"/>
      <c r="T7" s="196"/>
      <c r="U7" s="196"/>
      <c r="V7" s="195" t="s">
        <v>117</v>
      </c>
      <c r="W7" s="196"/>
      <c r="X7" s="196"/>
      <c r="Y7" s="196"/>
      <c r="Z7" s="196"/>
      <c r="AA7" s="196"/>
      <c r="AB7" s="196"/>
      <c r="AC7" s="196"/>
      <c r="AD7" s="195" t="s">
        <v>118</v>
      </c>
      <c r="AE7" s="196"/>
      <c r="AF7" s="196"/>
      <c r="AG7" s="196"/>
      <c r="AH7" s="196"/>
      <c r="AI7" s="196"/>
      <c r="AJ7" s="196"/>
      <c r="AK7" s="196"/>
      <c r="AL7" s="197"/>
      <c r="AM7" s="198" t="s">
        <v>125</v>
      </c>
      <c r="AN7" s="196"/>
      <c r="AO7" s="196"/>
      <c r="AP7" s="196"/>
      <c r="AQ7" s="196"/>
      <c r="AR7" s="196"/>
      <c r="AS7" s="196"/>
      <c r="AT7" s="199" t="s">
        <v>25</v>
      </c>
      <c r="AU7" s="196"/>
      <c r="AV7" s="196"/>
      <c r="AW7" s="196"/>
      <c r="AX7" s="196"/>
      <c r="AY7" s="196"/>
      <c r="AZ7" s="197"/>
      <c r="BA7" s="2"/>
      <c r="BB7" s="2"/>
      <c r="BC7" s="2"/>
      <c r="BD7" s="2"/>
      <c r="BE7" s="2"/>
      <c r="BF7" s="2"/>
    </row>
    <row r="8" spans="2:60" ht="20.25" customHeight="1" x14ac:dyDescent="0.2">
      <c r="B8" s="174"/>
      <c r="C8" s="175"/>
      <c r="D8" s="175"/>
      <c r="E8" s="176"/>
      <c r="F8" s="302" t="s">
        <v>106</v>
      </c>
      <c r="G8" s="303"/>
      <c r="H8" s="303"/>
      <c r="I8" s="304">
        <v>850</v>
      </c>
      <c r="J8" s="305"/>
      <c r="K8" s="305"/>
      <c r="L8" s="305"/>
      <c r="M8" s="306"/>
      <c r="N8" s="187" t="s">
        <v>107</v>
      </c>
      <c r="O8" s="188"/>
      <c r="P8" s="188"/>
      <c r="Q8" s="299">
        <v>550</v>
      </c>
      <c r="R8" s="300"/>
      <c r="S8" s="300"/>
      <c r="T8" s="300"/>
      <c r="U8" s="301"/>
      <c r="V8" s="187" t="s">
        <v>108</v>
      </c>
      <c r="W8" s="188"/>
      <c r="X8" s="188"/>
      <c r="Y8" s="299">
        <v>450</v>
      </c>
      <c r="Z8" s="300"/>
      <c r="AA8" s="300"/>
      <c r="AB8" s="300"/>
      <c r="AC8" s="301"/>
      <c r="AD8" s="187" t="s">
        <v>109</v>
      </c>
      <c r="AE8" s="188"/>
      <c r="AF8" s="188"/>
      <c r="AG8" s="299">
        <v>400</v>
      </c>
      <c r="AH8" s="300"/>
      <c r="AI8" s="300"/>
      <c r="AJ8" s="300"/>
      <c r="AK8" s="300"/>
      <c r="AL8" s="301"/>
      <c r="AM8" s="187" t="s">
        <v>110</v>
      </c>
      <c r="AN8" s="188"/>
      <c r="AO8" s="299">
        <v>350</v>
      </c>
      <c r="AP8" s="300"/>
      <c r="AQ8" s="300"/>
      <c r="AR8" s="300"/>
      <c r="AS8" s="301"/>
      <c r="AT8" s="148">
        <v>1840</v>
      </c>
      <c r="AU8" s="149"/>
      <c r="AV8" s="149"/>
      <c r="AW8" s="149"/>
      <c r="AX8" s="149"/>
      <c r="AY8" s="149"/>
      <c r="AZ8" s="150"/>
      <c r="BA8" s="18"/>
      <c r="BB8" s="18"/>
      <c r="BC8" s="18"/>
      <c r="BD8" s="18"/>
      <c r="BE8" s="2"/>
      <c r="BF8" s="2"/>
    </row>
    <row r="9" spans="2:60" ht="20.25" customHeight="1" x14ac:dyDescent="0.2">
      <c r="B9" s="180"/>
      <c r="C9" s="181"/>
      <c r="D9" s="181"/>
      <c r="E9" s="182"/>
      <c r="F9" s="302" t="s">
        <v>111</v>
      </c>
      <c r="G9" s="303"/>
      <c r="H9" s="303"/>
      <c r="I9" s="304">
        <v>1070</v>
      </c>
      <c r="J9" s="305"/>
      <c r="K9" s="305"/>
      <c r="L9" s="305"/>
      <c r="M9" s="306"/>
      <c r="N9" s="187" t="s">
        <v>112</v>
      </c>
      <c r="O9" s="188"/>
      <c r="P9" s="188"/>
      <c r="Q9" s="299">
        <v>690</v>
      </c>
      <c r="R9" s="300"/>
      <c r="S9" s="300"/>
      <c r="T9" s="300"/>
      <c r="U9" s="301"/>
      <c r="V9" s="187" t="s">
        <v>113</v>
      </c>
      <c r="W9" s="188"/>
      <c r="X9" s="188"/>
      <c r="Y9" s="299">
        <v>570</v>
      </c>
      <c r="Z9" s="300"/>
      <c r="AA9" s="300"/>
      <c r="AB9" s="300"/>
      <c r="AC9" s="301"/>
      <c r="AD9" s="187" t="s">
        <v>114</v>
      </c>
      <c r="AE9" s="188"/>
      <c r="AF9" s="188"/>
      <c r="AG9" s="299">
        <v>500</v>
      </c>
      <c r="AH9" s="300"/>
      <c r="AI9" s="300"/>
      <c r="AJ9" s="300"/>
      <c r="AK9" s="300"/>
      <c r="AL9" s="301"/>
      <c r="AM9" s="187" t="s">
        <v>119</v>
      </c>
      <c r="AN9" s="188"/>
      <c r="AO9" s="299">
        <v>440</v>
      </c>
      <c r="AP9" s="300"/>
      <c r="AQ9" s="300"/>
      <c r="AR9" s="300"/>
      <c r="AS9" s="301"/>
      <c r="AT9" s="307"/>
      <c r="AU9" s="151"/>
      <c r="AV9" s="151"/>
      <c r="AW9" s="151"/>
      <c r="AX9" s="151"/>
      <c r="AY9" s="151"/>
      <c r="AZ9" s="152"/>
      <c r="BA9" s="18"/>
      <c r="BB9" s="18"/>
      <c r="BC9" s="18"/>
      <c r="BD9" s="18"/>
      <c r="BE9" s="2"/>
      <c r="BF9" s="2"/>
    </row>
    <row r="10" spans="2:60" ht="15" customHeight="1" x14ac:dyDescent="0.2">
      <c r="B10" s="3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  <c r="O10" s="5"/>
      <c r="P10" s="5"/>
      <c r="AZ10" s="14" t="s">
        <v>65</v>
      </c>
      <c r="BA10" s="14"/>
      <c r="BB10" s="14"/>
      <c r="BC10" s="14"/>
      <c r="BD10" s="14"/>
    </row>
    <row r="11" spans="2:60" ht="17.25" customHeight="1" x14ac:dyDescent="0.2">
      <c r="B11" s="183" t="s">
        <v>3</v>
      </c>
      <c r="C11" s="183" t="s">
        <v>4</v>
      </c>
      <c r="D11" s="184" t="s">
        <v>5</v>
      </c>
      <c r="E11" s="159"/>
      <c r="F11" s="159"/>
      <c r="G11" s="159"/>
      <c r="H11" s="159"/>
      <c r="I11" s="159" t="s">
        <v>11</v>
      </c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 t="s">
        <v>13</v>
      </c>
      <c r="U11" s="159"/>
      <c r="V11" s="159"/>
      <c r="W11" s="159"/>
      <c r="X11" s="159"/>
      <c r="Y11" s="159"/>
      <c r="Z11" s="159"/>
      <c r="AA11" s="159"/>
      <c r="AB11" s="206" t="s">
        <v>51</v>
      </c>
      <c r="AC11" s="206"/>
      <c r="AD11" s="159"/>
      <c r="AE11" s="184" t="s">
        <v>60</v>
      </c>
      <c r="AF11" s="159"/>
      <c r="AG11" s="159"/>
      <c r="AH11" s="159" t="s">
        <v>29</v>
      </c>
      <c r="AI11" s="159"/>
      <c r="AJ11" s="159"/>
      <c r="AK11" s="159"/>
      <c r="AL11" s="159"/>
      <c r="AM11" s="159"/>
      <c r="AN11" s="184" t="s">
        <v>59</v>
      </c>
      <c r="AO11" s="159"/>
      <c r="AP11" s="159"/>
      <c r="AQ11" s="184" t="s">
        <v>167</v>
      </c>
      <c r="AR11" s="159"/>
      <c r="AS11" s="159"/>
      <c r="AT11" s="184" t="s">
        <v>58</v>
      </c>
      <c r="AU11" s="159"/>
      <c r="AV11" s="159"/>
      <c r="AW11" s="204" t="s">
        <v>8</v>
      </c>
      <c r="AX11" s="205"/>
      <c r="AY11" s="204" t="s">
        <v>9</v>
      </c>
      <c r="AZ11" s="205"/>
      <c r="BA11" s="40"/>
      <c r="BB11" s="40"/>
      <c r="BC11" s="40"/>
      <c r="BD11" s="40"/>
    </row>
    <row r="12" spans="2:60" ht="17.25" customHeight="1" x14ac:dyDescent="0.2">
      <c r="B12" s="183"/>
      <c r="C12" s="183"/>
      <c r="D12" s="159"/>
      <c r="E12" s="159"/>
      <c r="F12" s="159"/>
      <c r="G12" s="159"/>
      <c r="H12" s="159"/>
      <c r="I12" s="184" t="s">
        <v>6</v>
      </c>
      <c r="J12" s="184"/>
      <c r="K12" s="184"/>
      <c r="L12" s="184"/>
      <c r="M12" s="184" t="s">
        <v>7</v>
      </c>
      <c r="N12" s="184"/>
      <c r="O12" s="184"/>
      <c r="P12" s="184"/>
      <c r="Q12" s="184" t="s">
        <v>12</v>
      </c>
      <c r="R12" s="184"/>
      <c r="S12" s="184"/>
      <c r="T12" s="184" t="s">
        <v>6</v>
      </c>
      <c r="U12" s="184"/>
      <c r="V12" s="184"/>
      <c r="W12" s="184"/>
      <c r="X12" s="184" t="s">
        <v>7</v>
      </c>
      <c r="Y12" s="184"/>
      <c r="Z12" s="184"/>
      <c r="AA12" s="184"/>
      <c r="AB12" s="159"/>
      <c r="AC12" s="159"/>
      <c r="AD12" s="159"/>
      <c r="AE12" s="159"/>
      <c r="AF12" s="159"/>
      <c r="AG12" s="159"/>
      <c r="AH12" s="184" t="s">
        <v>136</v>
      </c>
      <c r="AI12" s="159"/>
      <c r="AJ12" s="184" t="s">
        <v>52</v>
      </c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205"/>
      <c r="AX12" s="205"/>
      <c r="AY12" s="205"/>
      <c r="AZ12" s="205"/>
      <c r="BA12" s="40"/>
      <c r="BB12" s="40"/>
      <c r="BC12" s="40"/>
      <c r="BD12" s="40"/>
      <c r="BG12" s="15"/>
    </row>
    <row r="13" spans="2:60" ht="17.25" customHeight="1" x14ac:dyDescent="0.2">
      <c r="B13" s="183"/>
      <c r="C13" s="183"/>
      <c r="D13" s="159"/>
      <c r="E13" s="159"/>
      <c r="F13" s="159"/>
      <c r="G13" s="159"/>
      <c r="H13" s="159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205"/>
      <c r="AX13" s="205"/>
      <c r="AY13" s="205"/>
      <c r="AZ13" s="205"/>
      <c r="BA13" s="40"/>
      <c r="BB13" s="40"/>
      <c r="BC13" s="40"/>
      <c r="BD13" s="40"/>
    </row>
    <row r="14" spans="2:60" ht="24" customHeight="1" x14ac:dyDescent="0.2">
      <c r="B14" s="41"/>
      <c r="C14" s="41"/>
      <c r="D14" s="323"/>
      <c r="E14" s="323"/>
      <c r="F14" s="323"/>
      <c r="G14" s="323"/>
      <c r="H14" s="323"/>
      <c r="I14" s="315"/>
      <c r="J14" s="319"/>
      <c r="K14" s="313"/>
      <c r="L14" s="314"/>
      <c r="M14" s="315"/>
      <c r="N14" s="319"/>
      <c r="O14" s="313"/>
      <c r="P14" s="314"/>
      <c r="Q14" s="125"/>
      <c r="R14" s="126"/>
      <c r="S14" s="127"/>
      <c r="T14" s="315"/>
      <c r="U14" s="319"/>
      <c r="V14" s="313"/>
      <c r="W14" s="314"/>
      <c r="X14" s="315"/>
      <c r="Y14" s="319"/>
      <c r="Z14" s="313"/>
      <c r="AA14" s="314"/>
      <c r="AB14" s="310"/>
      <c r="AC14" s="311"/>
      <c r="AD14" s="312"/>
      <c r="AE14" s="131"/>
      <c r="AF14" s="126"/>
      <c r="AG14" s="127"/>
      <c r="AH14" s="315"/>
      <c r="AI14" s="315"/>
      <c r="AJ14" s="128"/>
      <c r="AK14" s="129"/>
      <c r="AL14" s="129"/>
      <c r="AM14" s="130"/>
      <c r="AN14" s="163"/>
      <c r="AO14" s="202"/>
      <c r="AP14" s="203"/>
      <c r="AQ14" s="320"/>
      <c r="AR14" s="321"/>
      <c r="AS14" s="322"/>
      <c r="AT14" s="163"/>
      <c r="AU14" s="164"/>
      <c r="AV14" s="165"/>
      <c r="AW14" s="166"/>
      <c r="AX14" s="166"/>
      <c r="AY14" s="159"/>
      <c r="AZ14" s="159"/>
      <c r="BA14" s="42"/>
      <c r="BB14" s="42"/>
      <c r="BC14" s="42"/>
      <c r="BD14" s="42"/>
      <c r="BG14" s="2"/>
      <c r="BH14" s="13"/>
    </row>
    <row r="15" spans="2:60" ht="24" customHeight="1" x14ac:dyDescent="0.2">
      <c r="B15" s="41"/>
      <c r="C15" s="41"/>
      <c r="D15" s="323"/>
      <c r="E15" s="323"/>
      <c r="F15" s="323"/>
      <c r="G15" s="323"/>
      <c r="H15" s="323"/>
      <c r="I15" s="315"/>
      <c r="J15" s="319"/>
      <c r="K15" s="313"/>
      <c r="L15" s="314"/>
      <c r="M15" s="315"/>
      <c r="N15" s="319"/>
      <c r="O15" s="313"/>
      <c r="P15" s="314"/>
      <c r="Q15" s="125"/>
      <c r="R15" s="126"/>
      <c r="S15" s="127"/>
      <c r="T15" s="315"/>
      <c r="U15" s="319"/>
      <c r="V15" s="313"/>
      <c r="W15" s="314"/>
      <c r="X15" s="315"/>
      <c r="Y15" s="319"/>
      <c r="Z15" s="313"/>
      <c r="AA15" s="314"/>
      <c r="AB15" s="310"/>
      <c r="AC15" s="311"/>
      <c r="AD15" s="312"/>
      <c r="AE15" s="131"/>
      <c r="AF15" s="126"/>
      <c r="AG15" s="127"/>
      <c r="AH15" s="315"/>
      <c r="AI15" s="315"/>
      <c r="AJ15" s="128"/>
      <c r="AK15" s="129"/>
      <c r="AL15" s="129"/>
      <c r="AM15" s="130"/>
      <c r="AN15" s="163"/>
      <c r="AO15" s="202"/>
      <c r="AP15" s="203"/>
      <c r="AQ15" s="320"/>
      <c r="AR15" s="321"/>
      <c r="AS15" s="322"/>
      <c r="AT15" s="163"/>
      <c r="AU15" s="164"/>
      <c r="AV15" s="165"/>
      <c r="AW15" s="166"/>
      <c r="AX15" s="166"/>
      <c r="AY15" s="159"/>
      <c r="AZ15" s="159"/>
      <c r="BA15" s="42"/>
      <c r="BB15" s="42"/>
      <c r="BC15" s="42"/>
      <c r="BD15" s="42"/>
      <c r="BG15" s="2"/>
      <c r="BH15" s="13"/>
    </row>
    <row r="16" spans="2:60" ht="24" customHeight="1" x14ac:dyDescent="0.2">
      <c r="B16" s="41"/>
      <c r="C16" s="41"/>
      <c r="D16" s="323"/>
      <c r="E16" s="323"/>
      <c r="F16" s="323"/>
      <c r="G16" s="323"/>
      <c r="H16" s="323"/>
      <c r="I16" s="315"/>
      <c r="J16" s="319"/>
      <c r="K16" s="313"/>
      <c r="L16" s="314"/>
      <c r="M16" s="315"/>
      <c r="N16" s="319"/>
      <c r="O16" s="313"/>
      <c r="P16" s="314"/>
      <c r="Q16" s="125"/>
      <c r="R16" s="126"/>
      <c r="S16" s="127"/>
      <c r="T16" s="315"/>
      <c r="U16" s="319"/>
      <c r="V16" s="313"/>
      <c r="W16" s="314"/>
      <c r="X16" s="315"/>
      <c r="Y16" s="319"/>
      <c r="Z16" s="313"/>
      <c r="AA16" s="314"/>
      <c r="AB16" s="310"/>
      <c r="AC16" s="311"/>
      <c r="AD16" s="312"/>
      <c r="AE16" s="131"/>
      <c r="AF16" s="126"/>
      <c r="AG16" s="127"/>
      <c r="AH16" s="315"/>
      <c r="AI16" s="315"/>
      <c r="AJ16" s="128"/>
      <c r="AK16" s="129"/>
      <c r="AL16" s="129"/>
      <c r="AM16" s="130"/>
      <c r="AN16" s="163"/>
      <c r="AO16" s="202"/>
      <c r="AP16" s="203"/>
      <c r="AQ16" s="320"/>
      <c r="AR16" s="321"/>
      <c r="AS16" s="322"/>
      <c r="AT16" s="163"/>
      <c r="AU16" s="164"/>
      <c r="AV16" s="165"/>
      <c r="AW16" s="166"/>
      <c r="AX16" s="166"/>
      <c r="AY16" s="159"/>
      <c r="AZ16" s="159"/>
      <c r="BA16" s="42"/>
      <c r="BB16" s="42"/>
      <c r="BC16" s="42"/>
      <c r="BD16" s="42"/>
      <c r="BG16" s="2"/>
      <c r="BH16" s="13"/>
    </row>
    <row r="17" spans="2:60" ht="24" customHeight="1" x14ac:dyDescent="0.2">
      <c r="B17" s="41"/>
      <c r="C17" s="41"/>
      <c r="D17" s="323"/>
      <c r="E17" s="323"/>
      <c r="F17" s="323"/>
      <c r="G17" s="323"/>
      <c r="H17" s="323"/>
      <c r="I17" s="315"/>
      <c r="J17" s="319"/>
      <c r="K17" s="313"/>
      <c r="L17" s="314"/>
      <c r="M17" s="315"/>
      <c r="N17" s="319"/>
      <c r="O17" s="313"/>
      <c r="P17" s="314"/>
      <c r="Q17" s="125"/>
      <c r="R17" s="126"/>
      <c r="S17" s="127"/>
      <c r="T17" s="315"/>
      <c r="U17" s="319"/>
      <c r="V17" s="313"/>
      <c r="W17" s="314"/>
      <c r="X17" s="315"/>
      <c r="Y17" s="319"/>
      <c r="Z17" s="313"/>
      <c r="AA17" s="314"/>
      <c r="AB17" s="310"/>
      <c r="AC17" s="311"/>
      <c r="AD17" s="312"/>
      <c r="AE17" s="131"/>
      <c r="AF17" s="126"/>
      <c r="AG17" s="127"/>
      <c r="AH17" s="315"/>
      <c r="AI17" s="315"/>
      <c r="AJ17" s="128"/>
      <c r="AK17" s="129"/>
      <c r="AL17" s="129"/>
      <c r="AM17" s="130"/>
      <c r="AN17" s="163"/>
      <c r="AO17" s="202"/>
      <c r="AP17" s="203"/>
      <c r="AQ17" s="320"/>
      <c r="AR17" s="321"/>
      <c r="AS17" s="322"/>
      <c r="AT17" s="163"/>
      <c r="AU17" s="164"/>
      <c r="AV17" s="165"/>
      <c r="AW17" s="166"/>
      <c r="AX17" s="166"/>
      <c r="AY17" s="159"/>
      <c r="AZ17" s="159"/>
      <c r="BA17" s="42"/>
      <c r="BB17" s="42"/>
      <c r="BC17" s="42"/>
      <c r="BD17" s="42"/>
      <c r="BG17" s="2"/>
      <c r="BH17" s="13"/>
    </row>
    <row r="18" spans="2:60" ht="24" customHeight="1" x14ac:dyDescent="0.2">
      <c r="B18" s="41"/>
      <c r="C18" s="41"/>
      <c r="D18" s="323"/>
      <c r="E18" s="323"/>
      <c r="F18" s="323"/>
      <c r="G18" s="323"/>
      <c r="H18" s="323"/>
      <c r="I18" s="315"/>
      <c r="J18" s="319"/>
      <c r="K18" s="313"/>
      <c r="L18" s="314"/>
      <c r="M18" s="315"/>
      <c r="N18" s="319"/>
      <c r="O18" s="313"/>
      <c r="P18" s="314"/>
      <c r="Q18" s="125"/>
      <c r="R18" s="126"/>
      <c r="S18" s="127"/>
      <c r="T18" s="315"/>
      <c r="U18" s="319"/>
      <c r="V18" s="313"/>
      <c r="W18" s="314"/>
      <c r="X18" s="315"/>
      <c r="Y18" s="319"/>
      <c r="Z18" s="313"/>
      <c r="AA18" s="314"/>
      <c r="AB18" s="310"/>
      <c r="AC18" s="311"/>
      <c r="AD18" s="312"/>
      <c r="AE18" s="131"/>
      <c r="AF18" s="126"/>
      <c r="AG18" s="127"/>
      <c r="AH18" s="315"/>
      <c r="AI18" s="315"/>
      <c r="AJ18" s="128"/>
      <c r="AK18" s="129"/>
      <c r="AL18" s="129"/>
      <c r="AM18" s="130"/>
      <c r="AN18" s="163"/>
      <c r="AO18" s="202"/>
      <c r="AP18" s="203"/>
      <c r="AQ18" s="320"/>
      <c r="AR18" s="321"/>
      <c r="AS18" s="322"/>
      <c r="AT18" s="163"/>
      <c r="AU18" s="164"/>
      <c r="AV18" s="165"/>
      <c r="AW18" s="166"/>
      <c r="AX18" s="166"/>
      <c r="AY18" s="159"/>
      <c r="AZ18" s="159"/>
      <c r="BA18" s="42"/>
      <c r="BB18" s="42"/>
      <c r="BC18" s="42"/>
      <c r="BD18" s="42"/>
      <c r="BG18" s="2"/>
      <c r="BH18" s="13"/>
    </row>
    <row r="19" spans="2:60" ht="24" customHeight="1" x14ac:dyDescent="0.2">
      <c r="B19" s="41"/>
      <c r="C19" s="41"/>
      <c r="D19" s="323"/>
      <c r="E19" s="323"/>
      <c r="F19" s="323"/>
      <c r="G19" s="323"/>
      <c r="H19" s="323"/>
      <c r="I19" s="315"/>
      <c r="J19" s="319"/>
      <c r="K19" s="313"/>
      <c r="L19" s="314"/>
      <c r="M19" s="315"/>
      <c r="N19" s="319"/>
      <c r="O19" s="313"/>
      <c r="P19" s="314"/>
      <c r="Q19" s="125"/>
      <c r="R19" s="126"/>
      <c r="S19" s="127"/>
      <c r="T19" s="315"/>
      <c r="U19" s="319"/>
      <c r="V19" s="313"/>
      <c r="W19" s="314"/>
      <c r="X19" s="315"/>
      <c r="Y19" s="319"/>
      <c r="Z19" s="313"/>
      <c r="AA19" s="314"/>
      <c r="AB19" s="310"/>
      <c r="AC19" s="311"/>
      <c r="AD19" s="312"/>
      <c r="AE19" s="131"/>
      <c r="AF19" s="126"/>
      <c r="AG19" s="127"/>
      <c r="AH19" s="315"/>
      <c r="AI19" s="315"/>
      <c r="AJ19" s="128"/>
      <c r="AK19" s="129"/>
      <c r="AL19" s="129"/>
      <c r="AM19" s="130"/>
      <c r="AN19" s="163"/>
      <c r="AO19" s="202"/>
      <c r="AP19" s="203"/>
      <c r="AQ19" s="320"/>
      <c r="AR19" s="321"/>
      <c r="AS19" s="322"/>
      <c r="AT19" s="163"/>
      <c r="AU19" s="164"/>
      <c r="AV19" s="165"/>
      <c r="AW19" s="166"/>
      <c r="AX19" s="166"/>
      <c r="AY19" s="159"/>
      <c r="AZ19" s="159"/>
      <c r="BA19" s="42"/>
      <c r="BB19" s="42"/>
      <c r="BC19" s="42"/>
      <c r="BD19" s="42"/>
      <c r="BG19" s="2"/>
      <c r="BH19" s="13"/>
    </row>
    <row r="20" spans="2:60" ht="24" customHeight="1" x14ac:dyDescent="0.2">
      <c r="B20" s="41"/>
      <c r="C20" s="41"/>
      <c r="D20" s="323"/>
      <c r="E20" s="323"/>
      <c r="F20" s="323"/>
      <c r="G20" s="323"/>
      <c r="H20" s="323"/>
      <c r="I20" s="315"/>
      <c r="J20" s="319"/>
      <c r="K20" s="313"/>
      <c r="L20" s="314"/>
      <c r="M20" s="315"/>
      <c r="N20" s="319"/>
      <c r="O20" s="313"/>
      <c r="P20" s="314"/>
      <c r="Q20" s="125"/>
      <c r="R20" s="126"/>
      <c r="S20" s="127"/>
      <c r="T20" s="315"/>
      <c r="U20" s="319"/>
      <c r="V20" s="313"/>
      <c r="W20" s="314"/>
      <c r="X20" s="315"/>
      <c r="Y20" s="319"/>
      <c r="Z20" s="313"/>
      <c r="AA20" s="314"/>
      <c r="AB20" s="310"/>
      <c r="AC20" s="311"/>
      <c r="AD20" s="312"/>
      <c r="AE20" s="131"/>
      <c r="AF20" s="126"/>
      <c r="AG20" s="127"/>
      <c r="AH20" s="315"/>
      <c r="AI20" s="315"/>
      <c r="AJ20" s="128"/>
      <c r="AK20" s="129"/>
      <c r="AL20" s="129"/>
      <c r="AM20" s="130"/>
      <c r="AN20" s="163"/>
      <c r="AO20" s="202"/>
      <c r="AP20" s="203"/>
      <c r="AQ20" s="320"/>
      <c r="AR20" s="321"/>
      <c r="AS20" s="322"/>
      <c r="AT20" s="163"/>
      <c r="AU20" s="164"/>
      <c r="AV20" s="165"/>
      <c r="AW20" s="166"/>
      <c r="AX20" s="166"/>
      <c r="AY20" s="159"/>
      <c r="AZ20" s="159"/>
      <c r="BA20" s="42"/>
      <c r="BB20" s="42"/>
      <c r="BC20" s="42"/>
      <c r="BD20" s="42"/>
      <c r="BG20" s="2"/>
      <c r="BH20" s="13"/>
    </row>
    <row r="21" spans="2:60" ht="24" customHeight="1" x14ac:dyDescent="0.2">
      <c r="B21" s="41"/>
      <c r="C21" s="41"/>
      <c r="D21" s="323"/>
      <c r="E21" s="323"/>
      <c r="F21" s="323"/>
      <c r="G21" s="323"/>
      <c r="H21" s="323"/>
      <c r="I21" s="315"/>
      <c r="J21" s="319"/>
      <c r="K21" s="313"/>
      <c r="L21" s="314"/>
      <c r="M21" s="315"/>
      <c r="N21" s="319"/>
      <c r="O21" s="313"/>
      <c r="P21" s="314"/>
      <c r="Q21" s="125"/>
      <c r="R21" s="126"/>
      <c r="S21" s="127"/>
      <c r="T21" s="315"/>
      <c r="U21" s="319"/>
      <c r="V21" s="313"/>
      <c r="W21" s="314"/>
      <c r="X21" s="315"/>
      <c r="Y21" s="319"/>
      <c r="Z21" s="313"/>
      <c r="AA21" s="314"/>
      <c r="AB21" s="310"/>
      <c r="AC21" s="311"/>
      <c r="AD21" s="312"/>
      <c r="AE21" s="131"/>
      <c r="AF21" s="126"/>
      <c r="AG21" s="127"/>
      <c r="AH21" s="315"/>
      <c r="AI21" s="315"/>
      <c r="AJ21" s="128"/>
      <c r="AK21" s="129"/>
      <c r="AL21" s="129"/>
      <c r="AM21" s="130"/>
      <c r="AN21" s="163"/>
      <c r="AO21" s="202"/>
      <c r="AP21" s="203"/>
      <c r="AQ21" s="320"/>
      <c r="AR21" s="321"/>
      <c r="AS21" s="322"/>
      <c r="AT21" s="163"/>
      <c r="AU21" s="164"/>
      <c r="AV21" s="165"/>
      <c r="AW21" s="166"/>
      <c r="AX21" s="166"/>
      <c r="AY21" s="159"/>
      <c r="AZ21" s="159"/>
      <c r="BA21" s="42"/>
      <c r="BB21" s="42"/>
      <c r="BC21" s="42"/>
      <c r="BD21" s="42"/>
      <c r="BG21" s="2"/>
      <c r="BH21" s="13"/>
    </row>
    <row r="22" spans="2:60" ht="24" customHeight="1" x14ac:dyDescent="0.2">
      <c r="B22" s="41"/>
      <c r="C22" s="41"/>
      <c r="D22" s="323"/>
      <c r="E22" s="323"/>
      <c r="F22" s="323"/>
      <c r="G22" s="323"/>
      <c r="H22" s="323"/>
      <c r="I22" s="315"/>
      <c r="J22" s="319"/>
      <c r="K22" s="313"/>
      <c r="L22" s="314"/>
      <c r="M22" s="315"/>
      <c r="N22" s="319"/>
      <c r="O22" s="313"/>
      <c r="P22" s="314"/>
      <c r="Q22" s="125"/>
      <c r="R22" s="126"/>
      <c r="S22" s="127"/>
      <c r="T22" s="315"/>
      <c r="U22" s="319"/>
      <c r="V22" s="313"/>
      <c r="W22" s="314"/>
      <c r="X22" s="315"/>
      <c r="Y22" s="319"/>
      <c r="Z22" s="313"/>
      <c r="AA22" s="314"/>
      <c r="AB22" s="310"/>
      <c r="AC22" s="311"/>
      <c r="AD22" s="312"/>
      <c r="AE22" s="131"/>
      <c r="AF22" s="126"/>
      <c r="AG22" s="127"/>
      <c r="AH22" s="315"/>
      <c r="AI22" s="315"/>
      <c r="AJ22" s="128"/>
      <c r="AK22" s="129"/>
      <c r="AL22" s="129"/>
      <c r="AM22" s="130"/>
      <c r="AN22" s="163"/>
      <c r="AO22" s="202"/>
      <c r="AP22" s="203"/>
      <c r="AQ22" s="320"/>
      <c r="AR22" s="321"/>
      <c r="AS22" s="322"/>
      <c r="AT22" s="163"/>
      <c r="AU22" s="164"/>
      <c r="AV22" s="165"/>
      <c r="AW22" s="166"/>
      <c r="AX22" s="166"/>
      <c r="AY22" s="159"/>
      <c r="AZ22" s="159"/>
      <c r="BA22" s="42"/>
      <c r="BB22" s="42"/>
      <c r="BC22" s="42"/>
      <c r="BD22" s="42"/>
      <c r="BG22" s="2"/>
      <c r="BH22" s="13"/>
    </row>
    <row r="23" spans="2:60" ht="24" customHeight="1" x14ac:dyDescent="0.2">
      <c r="B23" s="41"/>
      <c r="C23" s="41"/>
      <c r="D23" s="323"/>
      <c r="E23" s="323"/>
      <c r="F23" s="323"/>
      <c r="G23" s="323"/>
      <c r="H23" s="323"/>
      <c r="I23" s="315"/>
      <c r="J23" s="319"/>
      <c r="K23" s="313"/>
      <c r="L23" s="314"/>
      <c r="M23" s="315"/>
      <c r="N23" s="319"/>
      <c r="O23" s="313"/>
      <c r="P23" s="314"/>
      <c r="Q23" s="125"/>
      <c r="R23" s="126"/>
      <c r="S23" s="127"/>
      <c r="T23" s="315"/>
      <c r="U23" s="319"/>
      <c r="V23" s="313"/>
      <c r="W23" s="314"/>
      <c r="X23" s="315"/>
      <c r="Y23" s="319"/>
      <c r="Z23" s="313"/>
      <c r="AA23" s="314"/>
      <c r="AB23" s="310"/>
      <c r="AC23" s="311"/>
      <c r="AD23" s="312"/>
      <c r="AE23" s="131"/>
      <c r="AF23" s="131"/>
      <c r="AG23" s="131"/>
      <c r="AH23" s="315"/>
      <c r="AI23" s="315"/>
      <c r="AJ23" s="128"/>
      <c r="AK23" s="129"/>
      <c r="AL23" s="129"/>
      <c r="AM23" s="130"/>
      <c r="AN23" s="163"/>
      <c r="AO23" s="202"/>
      <c r="AP23" s="203"/>
      <c r="AQ23" s="320"/>
      <c r="AR23" s="321"/>
      <c r="AS23" s="322"/>
      <c r="AT23" s="163"/>
      <c r="AU23" s="164"/>
      <c r="AV23" s="165"/>
      <c r="AW23" s="166"/>
      <c r="AX23" s="166"/>
      <c r="AY23" s="159"/>
      <c r="AZ23" s="159"/>
      <c r="BA23" s="42"/>
      <c r="BB23" s="42"/>
      <c r="BC23" s="42"/>
      <c r="BD23" s="42"/>
      <c r="BG23" s="2"/>
      <c r="BH23" s="13"/>
    </row>
    <row r="24" spans="2:60" ht="24" customHeight="1" x14ac:dyDescent="0.2">
      <c r="B24" s="41"/>
      <c r="C24" s="41"/>
      <c r="D24" s="323"/>
      <c r="E24" s="323"/>
      <c r="F24" s="323"/>
      <c r="G24" s="323"/>
      <c r="H24" s="323"/>
      <c r="I24" s="315"/>
      <c r="J24" s="319"/>
      <c r="K24" s="313"/>
      <c r="L24" s="314"/>
      <c r="M24" s="315"/>
      <c r="N24" s="319"/>
      <c r="O24" s="313"/>
      <c r="P24" s="314"/>
      <c r="Q24" s="125"/>
      <c r="R24" s="126"/>
      <c r="S24" s="127"/>
      <c r="T24" s="315"/>
      <c r="U24" s="319"/>
      <c r="V24" s="313"/>
      <c r="W24" s="314"/>
      <c r="X24" s="315"/>
      <c r="Y24" s="319"/>
      <c r="Z24" s="313"/>
      <c r="AA24" s="314"/>
      <c r="AB24" s="310"/>
      <c r="AC24" s="311"/>
      <c r="AD24" s="312"/>
      <c r="AE24" s="131"/>
      <c r="AF24" s="131"/>
      <c r="AG24" s="131"/>
      <c r="AH24" s="315"/>
      <c r="AI24" s="315"/>
      <c r="AJ24" s="128"/>
      <c r="AK24" s="129"/>
      <c r="AL24" s="129"/>
      <c r="AM24" s="130"/>
      <c r="AN24" s="163"/>
      <c r="AO24" s="202"/>
      <c r="AP24" s="203"/>
      <c r="AQ24" s="320"/>
      <c r="AR24" s="321"/>
      <c r="AS24" s="322"/>
      <c r="AT24" s="163"/>
      <c r="AU24" s="164"/>
      <c r="AV24" s="165"/>
      <c r="AW24" s="166"/>
      <c r="AX24" s="166"/>
      <c r="AY24" s="159"/>
      <c r="AZ24" s="159"/>
      <c r="BA24" s="42"/>
      <c r="BB24" s="42"/>
      <c r="BC24" s="42"/>
      <c r="BD24" s="42"/>
      <c r="BG24" s="2"/>
      <c r="BH24" s="13"/>
    </row>
    <row r="25" spans="2:60" ht="24" customHeight="1" x14ac:dyDescent="0.2">
      <c r="B25" s="41"/>
      <c r="C25" s="41"/>
      <c r="D25" s="323"/>
      <c r="E25" s="323"/>
      <c r="F25" s="323"/>
      <c r="G25" s="323"/>
      <c r="H25" s="323"/>
      <c r="I25" s="315"/>
      <c r="J25" s="319"/>
      <c r="K25" s="313"/>
      <c r="L25" s="314"/>
      <c r="M25" s="315"/>
      <c r="N25" s="319"/>
      <c r="O25" s="313"/>
      <c r="P25" s="314"/>
      <c r="Q25" s="125"/>
      <c r="R25" s="126"/>
      <c r="S25" s="127"/>
      <c r="T25" s="315"/>
      <c r="U25" s="319"/>
      <c r="V25" s="313"/>
      <c r="W25" s="314"/>
      <c r="X25" s="315"/>
      <c r="Y25" s="319"/>
      <c r="Z25" s="313"/>
      <c r="AA25" s="314"/>
      <c r="AB25" s="310"/>
      <c r="AC25" s="311"/>
      <c r="AD25" s="312"/>
      <c r="AE25" s="131"/>
      <c r="AF25" s="131"/>
      <c r="AG25" s="131"/>
      <c r="AH25" s="315"/>
      <c r="AI25" s="315"/>
      <c r="AJ25" s="128"/>
      <c r="AK25" s="129"/>
      <c r="AL25" s="129"/>
      <c r="AM25" s="130"/>
      <c r="AN25" s="163"/>
      <c r="AO25" s="202"/>
      <c r="AP25" s="203"/>
      <c r="AQ25" s="320"/>
      <c r="AR25" s="321"/>
      <c r="AS25" s="322"/>
      <c r="AT25" s="163"/>
      <c r="AU25" s="164"/>
      <c r="AV25" s="165"/>
      <c r="AW25" s="166"/>
      <c r="AX25" s="166"/>
      <c r="AY25" s="159"/>
      <c r="AZ25" s="159"/>
      <c r="BA25" s="42"/>
      <c r="BB25" s="42"/>
      <c r="BC25" s="42"/>
      <c r="BD25" s="42"/>
    </row>
    <row r="26" spans="2:60" ht="24" customHeight="1" x14ac:dyDescent="0.2">
      <c r="B26" s="41"/>
      <c r="C26" s="41"/>
      <c r="D26" s="315"/>
      <c r="E26" s="315"/>
      <c r="F26" s="315"/>
      <c r="G26" s="315"/>
      <c r="H26" s="315"/>
      <c r="I26" s="315"/>
      <c r="J26" s="319"/>
      <c r="K26" s="312"/>
      <c r="L26" s="315"/>
      <c r="M26" s="315"/>
      <c r="N26" s="319"/>
      <c r="O26" s="312"/>
      <c r="P26" s="315"/>
      <c r="Q26" s="125"/>
      <c r="R26" s="126"/>
      <c r="S26" s="127"/>
      <c r="T26" s="315"/>
      <c r="U26" s="319"/>
      <c r="V26" s="313"/>
      <c r="W26" s="314"/>
      <c r="X26" s="315"/>
      <c r="Y26" s="319"/>
      <c r="Z26" s="313"/>
      <c r="AA26" s="314"/>
      <c r="AB26" s="310"/>
      <c r="AC26" s="311"/>
      <c r="AD26" s="312"/>
      <c r="AE26" s="131"/>
      <c r="AF26" s="131"/>
      <c r="AG26" s="131"/>
      <c r="AH26" s="315"/>
      <c r="AI26" s="315"/>
      <c r="AJ26" s="128"/>
      <c r="AK26" s="129"/>
      <c r="AL26" s="129"/>
      <c r="AM26" s="130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2"/>
      <c r="BB26" s="2"/>
      <c r="BC26" s="2"/>
      <c r="BD26" s="2"/>
    </row>
    <row r="27" spans="2:60" ht="24" customHeight="1" x14ac:dyDescent="0.2">
      <c r="B27" s="41"/>
      <c r="C27" s="41"/>
      <c r="D27" s="315"/>
      <c r="E27" s="315"/>
      <c r="F27" s="315"/>
      <c r="G27" s="315"/>
      <c r="H27" s="315"/>
      <c r="I27" s="315"/>
      <c r="J27" s="319"/>
      <c r="K27" s="312"/>
      <c r="L27" s="315"/>
      <c r="M27" s="315"/>
      <c r="N27" s="319"/>
      <c r="O27" s="312"/>
      <c r="P27" s="315"/>
      <c r="Q27" s="131"/>
      <c r="R27" s="131"/>
      <c r="S27" s="131"/>
      <c r="T27" s="315"/>
      <c r="U27" s="319"/>
      <c r="V27" s="313"/>
      <c r="W27" s="314"/>
      <c r="X27" s="315"/>
      <c r="Y27" s="319"/>
      <c r="Z27" s="313"/>
      <c r="AA27" s="314"/>
      <c r="AB27" s="310"/>
      <c r="AC27" s="311"/>
      <c r="AD27" s="312"/>
      <c r="AE27" s="131"/>
      <c r="AF27" s="131"/>
      <c r="AG27" s="131"/>
      <c r="AH27" s="315"/>
      <c r="AI27" s="315"/>
      <c r="AJ27" s="128"/>
      <c r="AK27" s="129"/>
      <c r="AL27" s="129"/>
      <c r="AM27" s="130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2"/>
      <c r="BB27" s="2"/>
      <c r="BC27" s="2"/>
      <c r="BD27" s="2"/>
    </row>
    <row r="28" spans="2:60" ht="24" customHeight="1" x14ac:dyDescent="0.2">
      <c r="B28" s="41"/>
      <c r="C28" s="41"/>
      <c r="D28" s="315"/>
      <c r="E28" s="315"/>
      <c r="F28" s="315"/>
      <c r="G28" s="315"/>
      <c r="H28" s="315"/>
      <c r="I28" s="315"/>
      <c r="J28" s="319"/>
      <c r="K28" s="312"/>
      <c r="L28" s="315"/>
      <c r="M28" s="315"/>
      <c r="N28" s="319"/>
      <c r="O28" s="312"/>
      <c r="P28" s="315"/>
      <c r="Q28" s="131"/>
      <c r="R28" s="131"/>
      <c r="S28" s="131"/>
      <c r="T28" s="315"/>
      <c r="U28" s="319"/>
      <c r="V28" s="313"/>
      <c r="W28" s="314"/>
      <c r="X28" s="315"/>
      <c r="Y28" s="319"/>
      <c r="Z28" s="313"/>
      <c r="AA28" s="314"/>
      <c r="AB28" s="310"/>
      <c r="AC28" s="311"/>
      <c r="AD28" s="312"/>
      <c r="AE28" s="131"/>
      <c r="AF28" s="131"/>
      <c r="AG28" s="131"/>
      <c r="AH28" s="315"/>
      <c r="AI28" s="315"/>
      <c r="AJ28" s="128"/>
      <c r="AK28" s="129"/>
      <c r="AL28" s="129"/>
      <c r="AM28" s="130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2"/>
      <c r="BB28" s="2"/>
      <c r="BC28" s="2"/>
      <c r="BD28" s="2"/>
    </row>
    <row r="29" spans="2:60" ht="24" customHeight="1" x14ac:dyDescent="0.2">
      <c r="B29" s="41"/>
      <c r="C29" s="41"/>
      <c r="D29" s="315"/>
      <c r="E29" s="315"/>
      <c r="F29" s="315"/>
      <c r="G29" s="315"/>
      <c r="H29" s="315"/>
      <c r="I29" s="315"/>
      <c r="J29" s="319"/>
      <c r="K29" s="312"/>
      <c r="L29" s="315"/>
      <c r="M29" s="315"/>
      <c r="N29" s="319"/>
      <c r="O29" s="312"/>
      <c r="P29" s="315"/>
      <c r="Q29" s="131"/>
      <c r="R29" s="131"/>
      <c r="S29" s="131"/>
      <c r="T29" s="315"/>
      <c r="U29" s="319"/>
      <c r="V29" s="313"/>
      <c r="W29" s="314"/>
      <c r="X29" s="315"/>
      <c r="Y29" s="319"/>
      <c r="Z29" s="313"/>
      <c r="AA29" s="314"/>
      <c r="AB29" s="310"/>
      <c r="AC29" s="311"/>
      <c r="AD29" s="312"/>
      <c r="AE29" s="131"/>
      <c r="AF29" s="131"/>
      <c r="AG29" s="131"/>
      <c r="AH29" s="315"/>
      <c r="AI29" s="315"/>
      <c r="AJ29" s="128"/>
      <c r="AK29" s="129"/>
      <c r="AL29" s="129"/>
      <c r="AM29" s="130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2"/>
      <c r="BB29" s="2"/>
      <c r="BC29" s="2"/>
      <c r="BD29" s="2"/>
    </row>
    <row r="30" spans="2:60" ht="24" customHeight="1" x14ac:dyDescent="0.2">
      <c r="B30" s="41"/>
      <c r="C30" s="41"/>
      <c r="D30" s="315"/>
      <c r="E30" s="315"/>
      <c r="F30" s="315"/>
      <c r="G30" s="315"/>
      <c r="H30" s="315"/>
      <c r="I30" s="315"/>
      <c r="J30" s="319"/>
      <c r="K30" s="312"/>
      <c r="L30" s="315"/>
      <c r="M30" s="315"/>
      <c r="N30" s="319"/>
      <c r="O30" s="312"/>
      <c r="P30" s="315"/>
      <c r="Q30" s="131"/>
      <c r="R30" s="131"/>
      <c r="S30" s="131"/>
      <c r="T30" s="315"/>
      <c r="U30" s="319"/>
      <c r="V30" s="313"/>
      <c r="W30" s="314"/>
      <c r="X30" s="315"/>
      <c r="Y30" s="319"/>
      <c r="Z30" s="313"/>
      <c r="AA30" s="314"/>
      <c r="AB30" s="310"/>
      <c r="AC30" s="311"/>
      <c r="AD30" s="312"/>
      <c r="AE30" s="131"/>
      <c r="AF30" s="131"/>
      <c r="AG30" s="131"/>
      <c r="AH30" s="315"/>
      <c r="AI30" s="315"/>
      <c r="AJ30" s="128"/>
      <c r="AK30" s="129"/>
      <c r="AL30" s="129"/>
      <c r="AM30" s="130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2"/>
      <c r="BB30" s="2"/>
      <c r="BC30" s="2"/>
      <c r="BD30" s="2"/>
    </row>
    <row r="31" spans="2:60" ht="24" customHeight="1" x14ac:dyDescent="0.2">
      <c r="B31" s="41"/>
      <c r="C31" s="41"/>
      <c r="D31" s="315"/>
      <c r="E31" s="315"/>
      <c r="F31" s="315"/>
      <c r="G31" s="315"/>
      <c r="H31" s="315"/>
      <c r="I31" s="315"/>
      <c r="J31" s="319"/>
      <c r="K31" s="312"/>
      <c r="L31" s="315"/>
      <c r="M31" s="315"/>
      <c r="N31" s="319"/>
      <c r="O31" s="312"/>
      <c r="P31" s="315"/>
      <c r="Q31" s="131"/>
      <c r="R31" s="131"/>
      <c r="S31" s="131"/>
      <c r="T31" s="315"/>
      <c r="U31" s="319"/>
      <c r="V31" s="313"/>
      <c r="W31" s="314"/>
      <c r="X31" s="315"/>
      <c r="Y31" s="319"/>
      <c r="Z31" s="313"/>
      <c r="AA31" s="314"/>
      <c r="AB31" s="310"/>
      <c r="AC31" s="311"/>
      <c r="AD31" s="312"/>
      <c r="AE31" s="131"/>
      <c r="AF31" s="131"/>
      <c r="AG31" s="131"/>
      <c r="AH31" s="315"/>
      <c r="AI31" s="315"/>
      <c r="AJ31" s="128"/>
      <c r="AK31" s="129"/>
      <c r="AL31" s="129"/>
      <c r="AM31" s="130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2"/>
      <c r="BB31" s="2"/>
      <c r="BC31" s="2"/>
      <c r="BD31" s="2"/>
    </row>
    <row r="32" spans="2:60" ht="24" customHeight="1" x14ac:dyDescent="0.2">
      <c r="B32" s="41"/>
      <c r="C32" s="41"/>
      <c r="D32" s="315"/>
      <c r="E32" s="315"/>
      <c r="F32" s="315"/>
      <c r="G32" s="315"/>
      <c r="H32" s="315"/>
      <c r="I32" s="315"/>
      <c r="J32" s="319"/>
      <c r="K32" s="312"/>
      <c r="L32" s="315"/>
      <c r="M32" s="315"/>
      <c r="N32" s="319"/>
      <c r="O32" s="312"/>
      <c r="P32" s="315"/>
      <c r="Q32" s="131"/>
      <c r="R32" s="131"/>
      <c r="S32" s="131"/>
      <c r="T32" s="315"/>
      <c r="U32" s="319"/>
      <c r="V32" s="313"/>
      <c r="W32" s="314"/>
      <c r="X32" s="315"/>
      <c r="Y32" s="319"/>
      <c r="Z32" s="313"/>
      <c r="AA32" s="314"/>
      <c r="AB32" s="310"/>
      <c r="AC32" s="311"/>
      <c r="AD32" s="312"/>
      <c r="AE32" s="131"/>
      <c r="AF32" s="131"/>
      <c r="AG32" s="131"/>
      <c r="AH32" s="315"/>
      <c r="AI32" s="315"/>
      <c r="AJ32" s="128"/>
      <c r="AK32" s="129"/>
      <c r="AL32" s="129"/>
      <c r="AM32" s="130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2"/>
      <c r="BB32" s="2"/>
      <c r="BC32" s="2"/>
      <c r="BD32" s="2"/>
    </row>
    <row r="33" spans="2:56" ht="24" customHeight="1" x14ac:dyDescent="0.2">
      <c r="B33" s="41"/>
      <c r="C33" s="41"/>
      <c r="D33" s="315"/>
      <c r="E33" s="315"/>
      <c r="F33" s="315"/>
      <c r="G33" s="315"/>
      <c r="H33" s="315"/>
      <c r="I33" s="315"/>
      <c r="J33" s="319"/>
      <c r="K33" s="312"/>
      <c r="L33" s="315"/>
      <c r="M33" s="315"/>
      <c r="N33" s="319"/>
      <c r="O33" s="312"/>
      <c r="P33" s="315"/>
      <c r="Q33" s="131"/>
      <c r="R33" s="131"/>
      <c r="S33" s="131"/>
      <c r="T33" s="315"/>
      <c r="U33" s="319"/>
      <c r="V33" s="313"/>
      <c r="W33" s="314"/>
      <c r="X33" s="315"/>
      <c r="Y33" s="319"/>
      <c r="Z33" s="313"/>
      <c r="AA33" s="314"/>
      <c r="AB33" s="310"/>
      <c r="AC33" s="311"/>
      <c r="AD33" s="312"/>
      <c r="AE33" s="131"/>
      <c r="AF33" s="131"/>
      <c r="AG33" s="131"/>
      <c r="AH33" s="315"/>
      <c r="AI33" s="315"/>
      <c r="AJ33" s="128"/>
      <c r="AK33" s="129"/>
      <c r="AL33" s="129"/>
      <c r="AM33" s="130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2"/>
      <c r="BB33" s="2"/>
      <c r="BC33" s="2"/>
      <c r="BD33" s="2"/>
    </row>
    <row r="34" spans="2:56" ht="24" customHeight="1" x14ac:dyDescent="0.2">
      <c r="B34" s="41"/>
      <c r="C34" s="41"/>
      <c r="D34" s="315"/>
      <c r="E34" s="315"/>
      <c r="F34" s="315"/>
      <c r="G34" s="315"/>
      <c r="H34" s="315"/>
      <c r="I34" s="315"/>
      <c r="J34" s="319"/>
      <c r="K34" s="312"/>
      <c r="L34" s="315"/>
      <c r="M34" s="315"/>
      <c r="N34" s="319"/>
      <c r="O34" s="312"/>
      <c r="P34" s="315"/>
      <c r="Q34" s="131"/>
      <c r="R34" s="131"/>
      <c r="S34" s="131"/>
      <c r="T34" s="315"/>
      <c r="U34" s="319"/>
      <c r="V34" s="313"/>
      <c r="W34" s="314"/>
      <c r="X34" s="315"/>
      <c r="Y34" s="319"/>
      <c r="Z34" s="313"/>
      <c r="AA34" s="314"/>
      <c r="AB34" s="310"/>
      <c r="AC34" s="311"/>
      <c r="AD34" s="312"/>
      <c r="AE34" s="131"/>
      <c r="AF34" s="131"/>
      <c r="AG34" s="131"/>
      <c r="AH34" s="315"/>
      <c r="AI34" s="315"/>
      <c r="AJ34" s="128"/>
      <c r="AK34" s="129"/>
      <c r="AL34" s="129"/>
      <c r="AM34" s="130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2"/>
      <c r="BB34" s="2"/>
      <c r="BC34" s="2"/>
      <c r="BD34" s="2"/>
    </row>
    <row r="35" spans="2:56" ht="24" customHeight="1" x14ac:dyDescent="0.2">
      <c r="B35" s="41"/>
      <c r="C35" s="41"/>
      <c r="D35" s="315"/>
      <c r="E35" s="315"/>
      <c r="F35" s="315"/>
      <c r="G35" s="315"/>
      <c r="H35" s="315"/>
      <c r="I35" s="315"/>
      <c r="J35" s="319"/>
      <c r="K35" s="312"/>
      <c r="L35" s="315"/>
      <c r="M35" s="315"/>
      <c r="N35" s="319"/>
      <c r="O35" s="312"/>
      <c r="P35" s="315"/>
      <c r="Q35" s="131"/>
      <c r="R35" s="131"/>
      <c r="S35" s="131"/>
      <c r="T35" s="315"/>
      <c r="U35" s="319"/>
      <c r="V35" s="313"/>
      <c r="W35" s="314"/>
      <c r="X35" s="315"/>
      <c r="Y35" s="319"/>
      <c r="Z35" s="313"/>
      <c r="AA35" s="314"/>
      <c r="AB35" s="310"/>
      <c r="AC35" s="311"/>
      <c r="AD35" s="312"/>
      <c r="AE35" s="131"/>
      <c r="AF35" s="131"/>
      <c r="AG35" s="131"/>
      <c r="AH35" s="315"/>
      <c r="AI35" s="315"/>
      <c r="AJ35" s="128"/>
      <c r="AK35" s="129"/>
      <c r="AL35" s="129"/>
      <c r="AM35" s="130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2"/>
      <c r="BB35" s="2"/>
      <c r="BC35" s="2"/>
      <c r="BD35" s="2"/>
    </row>
    <row r="36" spans="2:56" ht="24" customHeight="1" x14ac:dyDescent="0.2">
      <c r="B36" s="41"/>
      <c r="C36" s="41"/>
      <c r="D36" s="315"/>
      <c r="E36" s="315"/>
      <c r="F36" s="315"/>
      <c r="G36" s="315"/>
      <c r="H36" s="315"/>
      <c r="I36" s="315"/>
      <c r="J36" s="319"/>
      <c r="K36" s="312"/>
      <c r="L36" s="315"/>
      <c r="M36" s="315"/>
      <c r="N36" s="319"/>
      <c r="O36" s="312"/>
      <c r="P36" s="315"/>
      <c r="Q36" s="131"/>
      <c r="R36" s="131"/>
      <c r="S36" s="131"/>
      <c r="T36" s="315"/>
      <c r="U36" s="319"/>
      <c r="V36" s="313"/>
      <c r="W36" s="314"/>
      <c r="X36" s="315"/>
      <c r="Y36" s="319"/>
      <c r="Z36" s="313"/>
      <c r="AA36" s="314"/>
      <c r="AB36" s="310"/>
      <c r="AC36" s="311"/>
      <c r="AD36" s="312"/>
      <c r="AE36" s="131"/>
      <c r="AF36" s="131"/>
      <c r="AG36" s="131"/>
      <c r="AH36" s="315"/>
      <c r="AI36" s="315"/>
      <c r="AJ36" s="128"/>
      <c r="AK36" s="129"/>
      <c r="AL36" s="129"/>
      <c r="AM36" s="130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2"/>
      <c r="BB36" s="2"/>
      <c r="BC36" s="2"/>
      <c r="BD36" s="2"/>
    </row>
    <row r="37" spans="2:56" ht="24" customHeight="1" x14ac:dyDescent="0.2">
      <c r="B37" s="41"/>
      <c r="C37" s="41"/>
      <c r="D37" s="315"/>
      <c r="E37" s="315"/>
      <c r="F37" s="315"/>
      <c r="G37" s="315"/>
      <c r="H37" s="315"/>
      <c r="I37" s="315"/>
      <c r="J37" s="319"/>
      <c r="K37" s="312"/>
      <c r="L37" s="315"/>
      <c r="M37" s="315"/>
      <c r="N37" s="319"/>
      <c r="O37" s="312"/>
      <c r="P37" s="315"/>
      <c r="Q37" s="131"/>
      <c r="R37" s="131"/>
      <c r="S37" s="131"/>
      <c r="T37" s="315"/>
      <c r="U37" s="319"/>
      <c r="V37" s="313"/>
      <c r="W37" s="314"/>
      <c r="X37" s="315"/>
      <c r="Y37" s="319"/>
      <c r="Z37" s="313"/>
      <c r="AA37" s="314"/>
      <c r="AB37" s="310"/>
      <c r="AC37" s="311"/>
      <c r="AD37" s="312"/>
      <c r="AE37" s="131"/>
      <c r="AF37" s="131"/>
      <c r="AG37" s="131"/>
      <c r="AH37" s="315"/>
      <c r="AI37" s="315"/>
      <c r="AJ37" s="128"/>
      <c r="AK37" s="129"/>
      <c r="AL37" s="129"/>
      <c r="AM37" s="130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2"/>
      <c r="BB37" s="2"/>
      <c r="BC37" s="2"/>
      <c r="BD37" s="2"/>
    </row>
    <row r="38" spans="2:56" ht="24" customHeight="1" x14ac:dyDescent="0.2">
      <c r="B38" s="41"/>
      <c r="C38" s="41"/>
      <c r="D38" s="315"/>
      <c r="E38" s="315"/>
      <c r="F38" s="315"/>
      <c r="G38" s="315"/>
      <c r="H38" s="315"/>
      <c r="I38" s="315"/>
      <c r="J38" s="319"/>
      <c r="K38" s="312"/>
      <c r="L38" s="315"/>
      <c r="M38" s="315"/>
      <c r="N38" s="319"/>
      <c r="O38" s="312"/>
      <c r="P38" s="315"/>
      <c r="Q38" s="131"/>
      <c r="R38" s="131"/>
      <c r="S38" s="131"/>
      <c r="T38" s="315"/>
      <c r="U38" s="319"/>
      <c r="V38" s="313"/>
      <c r="W38" s="314"/>
      <c r="X38" s="315"/>
      <c r="Y38" s="319"/>
      <c r="Z38" s="313"/>
      <c r="AA38" s="314"/>
      <c r="AB38" s="310"/>
      <c r="AC38" s="311"/>
      <c r="AD38" s="312"/>
      <c r="AE38" s="131"/>
      <c r="AF38" s="131"/>
      <c r="AG38" s="131"/>
      <c r="AH38" s="315"/>
      <c r="AI38" s="315"/>
      <c r="AJ38" s="128"/>
      <c r="AK38" s="129"/>
      <c r="AL38" s="129"/>
      <c r="AM38" s="130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2"/>
      <c r="BB38" s="2"/>
      <c r="BC38" s="2"/>
      <c r="BD38" s="2"/>
    </row>
    <row r="39" spans="2:56" ht="24" customHeight="1" x14ac:dyDescent="0.2">
      <c r="B39" s="41"/>
      <c r="C39" s="41"/>
      <c r="D39" s="315"/>
      <c r="E39" s="315"/>
      <c r="F39" s="315"/>
      <c r="G39" s="315"/>
      <c r="H39" s="315"/>
      <c r="I39" s="315"/>
      <c r="J39" s="319"/>
      <c r="K39" s="312"/>
      <c r="L39" s="315"/>
      <c r="M39" s="315"/>
      <c r="N39" s="319"/>
      <c r="O39" s="312"/>
      <c r="P39" s="315"/>
      <c r="Q39" s="131"/>
      <c r="R39" s="131"/>
      <c r="S39" s="131"/>
      <c r="T39" s="315"/>
      <c r="U39" s="319"/>
      <c r="V39" s="313"/>
      <c r="W39" s="314"/>
      <c r="X39" s="315"/>
      <c r="Y39" s="319"/>
      <c r="Z39" s="313"/>
      <c r="AA39" s="314"/>
      <c r="AB39" s="310"/>
      <c r="AC39" s="311"/>
      <c r="AD39" s="312"/>
      <c r="AE39" s="131"/>
      <c r="AF39" s="131"/>
      <c r="AG39" s="131"/>
      <c r="AH39" s="315"/>
      <c r="AI39" s="315"/>
      <c r="AJ39" s="128"/>
      <c r="AK39" s="129"/>
      <c r="AL39" s="129"/>
      <c r="AM39" s="130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2"/>
      <c r="BB39" s="2"/>
      <c r="BC39" s="2"/>
      <c r="BD39" s="2"/>
    </row>
    <row r="40" spans="2:56" ht="24" customHeight="1" x14ac:dyDescent="0.2">
      <c r="B40" s="41"/>
      <c r="C40" s="41"/>
      <c r="D40" s="315"/>
      <c r="E40" s="315"/>
      <c r="F40" s="315"/>
      <c r="G40" s="315"/>
      <c r="H40" s="315"/>
      <c r="I40" s="315"/>
      <c r="J40" s="319"/>
      <c r="K40" s="312"/>
      <c r="L40" s="315"/>
      <c r="M40" s="315"/>
      <c r="N40" s="319"/>
      <c r="O40" s="312"/>
      <c r="P40" s="315"/>
      <c r="Q40" s="131"/>
      <c r="R40" s="131"/>
      <c r="S40" s="131"/>
      <c r="T40" s="315"/>
      <c r="U40" s="319"/>
      <c r="V40" s="313"/>
      <c r="W40" s="314"/>
      <c r="X40" s="315"/>
      <c r="Y40" s="319"/>
      <c r="Z40" s="313"/>
      <c r="AA40" s="314"/>
      <c r="AB40" s="310"/>
      <c r="AC40" s="311"/>
      <c r="AD40" s="312"/>
      <c r="AE40" s="131"/>
      <c r="AF40" s="131"/>
      <c r="AG40" s="131"/>
      <c r="AH40" s="315"/>
      <c r="AI40" s="315"/>
      <c r="AJ40" s="128"/>
      <c r="AK40" s="129"/>
      <c r="AL40" s="129"/>
      <c r="AM40" s="130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2"/>
      <c r="BB40" s="2"/>
      <c r="BC40" s="2"/>
      <c r="BD40" s="2"/>
    </row>
    <row r="41" spans="2:56" ht="24" customHeight="1" x14ac:dyDescent="0.2">
      <c r="B41" s="41"/>
      <c r="C41" s="41"/>
      <c r="D41" s="315"/>
      <c r="E41" s="315"/>
      <c r="F41" s="315"/>
      <c r="G41" s="315"/>
      <c r="H41" s="315"/>
      <c r="I41" s="315"/>
      <c r="J41" s="319"/>
      <c r="K41" s="312"/>
      <c r="L41" s="315"/>
      <c r="M41" s="315"/>
      <c r="N41" s="319"/>
      <c r="O41" s="312"/>
      <c r="P41" s="315"/>
      <c r="Q41" s="131"/>
      <c r="R41" s="131"/>
      <c r="S41" s="131"/>
      <c r="T41" s="315"/>
      <c r="U41" s="319"/>
      <c r="V41" s="313"/>
      <c r="W41" s="314"/>
      <c r="X41" s="315"/>
      <c r="Y41" s="319"/>
      <c r="Z41" s="313"/>
      <c r="AA41" s="314"/>
      <c r="AB41" s="310"/>
      <c r="AC41" s="311"/>
      <c r="AD41" s="312"/>
      <c r="AE41" s="131"/>
      <c r="AF41" s="131"/>
      <c r="AG41" s="131"/>
      <c r="AH41" s="315"/>
      <c r="AI41" s="315"/>
      <c r="AJ41" s="128"/>
      <c r="AK41" s="129"/>
      <c r="AL41" s="129"/>
      <c r="AM41" s="130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2"/>
      <c r="BB41" s="2"/>
      <c r="BC41" s="2"/>
      <c r="BD41" s="2"/>
    </row>
    <row r="42" spans="2:56" ht="24" customHeight="1" x14ac:dyDescent="0.2">
      <c r="B42" s="41"/>
      <c r="C42" s="41"/>
      <c r="D42" s="315"/>
      <c r="E42" s="315"/>
      <c r="F42" s="315"/>
      <c r="G42" s="315"/>
      <c r="H42" s="315"/>
      <c r="I42" s="315"/>
      <c r="J42" s="319"/>
      <c r="K42" s="312"/>
      <c r="L42" s="315"/>
      <c r="M42" s="315"/>
      <c r="N42" s="319"/>
      <c r="O42" s="312"/>
      <c r="P42" s="315"/>
      <c r="Q42" s="131"/>
      <c r="R42" s="131"/>
      <c r="S42" s="131"/>
      <c r="T42" s="315"/>
      <c r="U42" s="319"/>
      <c r="V42" s="313"/>
      <c r="W42" s="314"/>
      <c r="X42" s="315"/>
      <c r="Y42" s="319"/>
      <c r="Z42" s="313"/>
      <c r="AA42" s="314"/>
      <c r="AB42" s="310"/>
      <c r="AC42" s="311"/>
      <c r="AD42" s="312"/>
      <c r="AE42" s="131"/>
      <c r="AF42" s="131"/>
      <c r="AG42" s="131"/>
      <c r="AH42" s="315"/>
      <c r="AI42" s="315"/>
      <c r="AJ42" s="128"/>
      <c r="AK42" s="129"/>
      <c r="AL42" s="129"/>
      <c r="AM42" s="130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2"/>
      <c r="BB42" s="2"/>
      <c r="BC42" s="2"/>
      <c r="BD42" s="2"/>
    </row>
    <row r="43" spans="2:56" ht="24" customHeight="1" x14ac:dyDescent="0.2">
      <c r="B43" s="41"/>
      <c r="C43" s="41"/>
      <c r="D43" s="315"/>
      <c r="E43" s="315"/>
      <c r="F43" s="315"/>
      <c r="G43" s="315"/>
      <c r="H43" s="315"/>
      <c r="I43" s="315"/>
      <c r="J43" s="319"/>
      <c r="K43" s="312"/>
      <c r="L43" s="315"/>
      <c r="M43" s="315"/>
      <c r="N43" s="319"/>
      <c r="O43" s="312"/>
      <c r="P43" s="315"/>
      <c r="Q43" s="131"/>
      <c r="R43" s="131"/>
      <c r="S43" s="131"/>
      <c r="T43" s="315"/>
      <c r="U43" s="319"/>
      <c r="V43" s="313"/>
      <c r="W43" s="314"/>
      <c r="X43" s="315"/>
      <c r="Y43" s="319"/>
      <c r="Z43" s="313"/>
      <c r="AA43" s="314"/>
      <c r="AB43" s="310"/>
      <c r="AC43" s="311"/>
      <c r="AD43" s="312"/>
      <c r="AE43" s="131"/>
      <c r="AF43" s="131"/>
      <c r="AG43" s="131"/>
      <c r="AH43" s="315"/>
      <c r="AI43" s="315"/>
      <c r="AJ43" s="128"/>
      <c r="AK43" s="129"/>
      <c r="AL43" s="129"/>
      <c r="AM43" s="130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2"/>
      <c r="BB43" s="2"/>
      <c r="BC43" s="2"/>
      <c r="BD43" s="2"/>
    </row>
    <row r="44" spans="2:56" ht="24" customHeight="1" thickBot="1" x14ac:dyDescent="0.25">
      <c r="B44" s="43"/>
      <c r="C44" s="43"/>
      <c r="D44" s="294"/>
      <c r="E44" s="294"/>
      <c r="F44" s="294"/>
      <c r="G44" s="294"/>
      <c r="H44" s="294"/>
      <c r="I44" s="294"/>
      <c r="J44" s="295"/>
      <c r="K44" s="298"/>
      <c r="L44" s="294"/>
      <c r="M44" s="294"/>
      <c r="N44" s="295"/>
      <c r="O44" s="298"/>
      <c r="P44" s="294"/>
      <c r="Q44" s="286"/>
      <c r="R44" s="286"/>
      <c r="S44" s="286"/>
      <c r="T44" s="294"/>
      <c r="U44" s="295"/>
      <c r="V44" s="296"/>
      <c r="W44" s="297"/>
      <c r="X44" s="294"/>
      <c r="Y44" s="295"/>
      <c r="Z44" s="296"/>
      <c r="AA44" s="297"/>
      <c r="AB44" s="308"/>
      <c r="AC44" s="309"/>
      <c r="AD44" s="298"/>
      <c r="AE44" s="286"/>
      <c r="AF44" s="286"/>
      <c r="AG44" s="286"/>
      <c r="AH44" s="294"/>
      <c r="AI44" s="294"/>
      <c r="AJ44" s="316"/>
      <c r="AK44" s="317"/>
      <c r="AL44" s="317"/>
      <c r="AM44" s="318"/>
      <c r="AN44" s="286"/>
      <c r="AO44" s="286"/>
      <c r="AP44" s="286"/>
      <c r="AQ44" s="286"/>
      <c r="AR44" s="286"/>
      <c r="AS44" s="286"/>
      <c r="AT44" s="286"/>
      <c r="AU44" s="286"/>
      <c r="AV44" s="286"/>
      <c r="AW44" s="286"/>
      <c r="AX44" s="286"/>
      <c r="AY44" s="286"/>
      <c r="AZ44" s="286"/>
      <c r="BA44" s="2"/>
      <c r="BB44" s="2"/>
      <c r="BC44" s="2"/>
      <c r="BD44" s="2"/>
    </row>
    <row r="45" spans="2:56" ht="24" customHeight="1" thickTop="1" x14ac:dyDescent="0.2">
      <c r="B45" s="234" t="s">
        <v>22</v>
      </c>
      <c r="C45" s="235"/>
      <c r="D45" s="235"/>
      <c r="E45" s="235"/>
      <c r="F45" s="235"/>
      <c r="G45" s="235"/>
      <c r="H45" s="236"/>
      <c r="I45" s="287"/>
      <c r="J45" s="288"/>
      <c r="K45" s="289"/>
      <c r="L45" s="287"/>
      <c r="M45" s="287"/>
      <c r="N45" s="288"/>
      <c r="O45" s="289"/>
      <c r="P45" s="287"/>
      <c r="Q45" s="287"/>
      <c r="R45" s="287"/>
      <c r="S45" s="287"/>
      <c r="T45" s="287"/>
      <c r="U45" s="288"/>
      <c r="V45" s="289"/>
      <c r="W45" s="287"/>
      <c r="X45" s="287"/>
      <c r="Y45" s="288"/>
      <c r="Z45" s="289"/>
      <c r="AA45" s="287"/>
      <c r="AB45" s="287"/>
      <c r="AC45" s="287"/>
      <c r="AD45" s="287"/>
      <c r="AE45" s="237"/>
      <c r="AF45" s="237"/>
      <c r="AG45" s="237"/>
      <c r="AH45" s="287"/>
      <c r="AI45" s="287"/>
      <c r="AJ45" s="293"/>
      <c r="AK45" s="293"/>
      <c r="AL45" s="293"/>
      <c r="AM45" s="293"/>
      <c r="AN45" s="290"/>
      <c r="AO45" s="291"/>
      <c r="AP45" s="292"/>
      <c r="AQ45" s="290"/>
      <c r="AR45" s="291"/>
      <c r="AS45" s="292"/>
      <c r="AT45" s="290"/>
      <c r="AU45" s="291"/>
      <c r="AV45" s="292"/>
      <c r="AW45" s="287"/>
      <c r="AX45" s="287"/>
      <c r="AY45" s="287"/>
      <c r="AZ45" s="287"/>
      <c r="BA45" s="2"/>
      <c r="BB45" s="2"/>
      <c r="BC45" s="2"/>
      <c r="BD45" s="2"/>
    </row>
    <row r="46" spans="2:56" ht="20.25" customHeight="1" x14ac:dyDescent="0.2">
      <c r="AE46" s="16" t="str">
        <f>IF(AE45&lt;=H6,"","※支給時間オーパー！")</f>
        <v/>
      </c>
      <c r="AQ46" s="16" t="str">
        <f>IF(AQ45&lt;=AA6,"","※上限月額オーパー！")</f>
        <v/>
      </c>
      <c r="AZ46" s="6"/>
      <c r="BA46" s="6"/>
      <c r="BB46" s="6"/>
      <c r="BC46" s="6"/>
      <c r="BD46" s="6"/>
    </row>
    <row r="48" spans="2:56" x14ac:dyDescent="0.2">
      <c r="AQ48" s="185"/>
      <c r="AR48" s="185"/>
      <c r="AS48" s="185"/>
    </row>
  </sheetData>
  <mergeCells count="700">
    <mergeCell ref="D2:E2"/>
    <mergeCell ref="F2:G2"/>
    <mergeCell ref="H2:I2"/>
    <mergeCell ref="M2:AZ2"/>
    <mergeCell ref="D22:H22"/>
    <mergeCell ref="I22:J22"/>
    <mergeCell ref="K22:L22"/>
    <mergeCell ref="M22:N22"/>
    <mergeCell ref="O22:P22"/>
    <mergeCell ref="Q22:S22"/>
    <mergeCell ref="T22:U22"/>
    <mergeCell ref="AN3:AZ3"/>
    <mergeCell ref="AR4:AR5"/>
    <mergeCell ref="AS4:AS5"/>
    <mergeCell ref="AT4:AT5"/>
    <mergeCell ref="AU4:AU5"/>
    <mergeCell ref="AN4:AN5"/>
    <mergeCell ref="AO4:AO5"/>
    <mergeCell ref="U6:Z6"/>
    <mergeCell ref="AA6:AE6"/>
    <mergeCell ref="AF6:AG6"/>
    <mergeCell ref="AH3:AM6"/>
    <mergeCell ref="X3:AG4"/>
    <mergeCell ref="X5:AG5"/>
    <mergeCell ref="J3:J5"/>
    <mergeCell ref="K3:K5"/>
    <mergeCell ref="L3:L5"/>
    <mergeCell ref="M3:M5"/>
    <mergeCell ref="H6:J6"/>
    <mergeCell ref="K6:M6"/>
    <mergeCell ref="B3:E5"/>
    <mergeCell ref="F3:F5"/>
    <mergeCell ref="H3:H5"/>
    <mergeCell ref="I3:I5"/>
    <mergeCell ref="B6:E6"/>
    <mergeCell ref="F6:G6"/>
    <mergeCell ref="G3:G5"/>
    <mergeCell ref="AV4:AV5"/>
    <mergeCell ref="AT7:AZ7"/>
    <mergeCell ref="AW4:AW5"/>
    <mergeCell ref="AX4:AX5"/>
    <mergeCell ref="Q6:T6"/>
    <mergeCell ref="N3:N5"/>
    <mergeCell ref="N6:P6"/>
    <mergeCell ref="P3:W5"/>
    <mergeCell ref="AM7:AS7"/>
    <mergeCell ref="AQ4:AQ5"/>
    <mergeCell ref="AN6:AZ6"/>
    <mergeCell ref="AZ4:AZ5"/>
    <mergeCell ref="AY4:AY5"/>
    <mergeCell ref="AP4:AP5"/>
    <mergeCell ref="V7:AC7"/>
    <mergeCell ref="O3:O5"/>
    <mergeCell ref="X14:Y14"/>
    <mergeCell ref="Z14:AA14"/>
    <mergeCell ref="AE14:AG14"/>
    <mergeCell ref="AH14:AI14"/>
    <mergeCell ref="D14:H14"/>
    <mergeCell ref="I14:J14"/>
    <mergeCell ref="K14:L14"/>
    <mergeCell ref="M14:N14"/>
    <mergeCell ref="O14:P14"/>
    <mergeCell ref="Q14:S14"/>
    <mergeCell ref="AT14:AV14"/>
    <mergeCell ref="AW14:AX14"/>
    <mergeCell ref="AN14:AP14"/>
    <mergeCell ref="AQ14:AS14"/>
    <mergeCell ref="AY15:AZ15"/>
    <mergeCell ref="D15:H15"/>
    <mergeCell ref="AN15:AP15"/>
    <mergeCell ref="AH15:AI15"/>
    <mergeCell ref="AJ15:AM15"/>
    <mergeCell ref="AQ15:AS15"/>
    <mergeCell ref="AT15:AV15"/>
    <mergeCell ref="AW15:AX15"/>
    <mergeCell ref="AY14:AZ14"/>
    <mergeCell ref="I15:J15"/>
    <mergeCell ref="K15:L15"/>
    <mergeCell ref="M15:N15"/>
    <mergeCell ref="O15:P15"/>
    <mergeCell ref="Q15:S15"/>
    <mergeCell ref="T15:U15"/>
    <mergeCell ref="V15:W15"/>
    <mergeCell ref="T14:U14"/>
    <mergeCell ref="V14:W14"/>
    <mergeCell ref="AJ14:AM14"/>
    <mergeCell ref="AB14:AD14"/>
    <mergeCell ref="X15:Y15"/>
    <mergeCell ref="Z15:AA15"/>
    <mergeCell ref="AE15:AG15"/>
    <mergeCell ref="AB15:AD15"/>
    <mergeCell ref="I16:J16"/>
    <mergeCell ref="K16:L16"/>
    <mergeCell ref="M16:N16"/>
    <mergeCell ref="Z16:AA16"/>
    <mergeCell ref="AE16:AG16"/>
    <mergeCell ref="AW16:AX16"/>
    <mergeCell ref="AY16:AZ16"/>
    <mergeCell ref="D17:H17"/>
    <mergeCell ref="I17:J17"/>
    <mergeCell ref="K17:L17"/>
    <mergeCell ref="M17:N17"/>
    <mergeCell ref="O17:P17"/>
    <mergeCell ref="Q17:S17"/>
    <mergeCell ref="T17:U17"/>
    <mergeCell ref="V17:W17"/>
    <mergeCell ref="AH16:AI16"/>
    <mergeCell ref="AJ16:AM16"/>
    <mergeCell ref="AB16:AD16"/>
    <mergeCell ref="AN16:AP16"/>
    <mergeCell ref="AQ16:AS16"/>
    <mergeCell ref="AT16:AV16"/>
    <mergeCell ref="D16:H16"/>
    <mergeCell ref="O16:P16"/>
    <mergeCell ref="Q16:S16"/>
    <mergeCell ref="T16:U16"/>
    <mergeCell ref="V16:W16"/>
    <mergeCell ref="X16:Y16"/>
    <mergeCell ref="AQ17:AS17"/>
    <mergeCell ref="AT17:AV17"/>
    <mergeCell ref="AW17:AX17"/>
    <mergeCell ref="AY17:AZ17"/>
    <mergeCell ref="D18:H18"/>
    <mergeCell ref="I18:J18"/>
    <mergeCell ref="K18:L18"/>
    <mergeCell ref="M18:N18"/>
    <mergeCell ref="O18:P18"/>
    <mergeCell ref="Q18:S18"/>
    <mergeCell ref="X17:Y17"/>
    <mergeCell ref="Z17:AA17"/>
    <mergeCell ref="AE17:AG17"/>
    <mergeCell ref="AB17:AD17"/>
    <mergeCell ref="AN17:AP17"/>
    <mergeCell ref="AH17:AI17"/>
    <mergeCell ref="AJ17:AM17"/>
    <mergeCell ref="AY18:AZ18"/>
    <mergeCell ref="AJ18:AM18"/>
    <mergeCell ref="AB18:AD18"/>
    <mergeCell ref="AN18:AP18"/>
    <mergeCell ref="AQ18:AS18"/>
    <mergeCell ref="AT18:AV18"/>
    <mergeCell ref="AW18:AX18"/>
    <mergeCell ref="T18:U18"/>
    <mergeCell ref="V18:W18"/>
    <mergeCell ref="D19:H19"/>
    <mergeCell ref="I19:J19"/>
    <mergeCell ref="K19:L19"/>
    <mergeCell ref="M19:N19"/>
    <mergeCell ref="O19:P19"/>
    <mergeCell ref="Q19:S19"/>
    <mergeCell ref="T19:U19"/>
    <mergeCell ref="V19:W19"/>
    <mergeCell ref="X19:Y19"/>
    <mergeCell ref="X18:Y18"/>
    <mergeCell ref="Z18:AA18"/>
    <mergeCell ref="AE18:AG18"/>
    <mergeCell ref="AH18:AI18"/>
    <mergeCell ref="AQ19:AS19"/>
    <mergeCell ref="AT19:AV19"/>
    <mergeCell ref="AW19:AX19"/>
    <mergeCell ref="AY19:AZ19"/>
    <mergeCell ref="D20:H20"/>
    <mergeCell ref="I20:J20"/>
    <mergeCell ref="K20:L20"/>
    <mergeCell ref="M20:N20"/>
    <mergeCell ref="O20:P20"/>
    <mergeCell ref="Q20:S20"/>
    <mergeCell ref="Z19:AA19"/>
    <mergeCell ref="AE19:AG19"/>
    <mergeCell ref="AB19:AD19"/>
    <mergeCell ref="AN19:AP19"/>
    <mergeCell ref="AH19:AI19"/>
    <mergeCell ref="AJ19:AM19"/>
    <mergeCell ref="AY20:AZ20"/>
    <mergeCell ref="AJ20:AM20"/>
    <mergeCell ref="AB20:AD20"/>
    <mergeCell ref="AN20:AP20"/>
    <mergeCell ref="D21:H21"/>
    <mergeCell ref="I21:J21"/>
    <mergeCell ref="K21:L21"/>
    <mergeCell ref="M21:N21"/>
    <mergeCell ref="O21:P21"/>
    <mergeCell ref="Q21:S21"/>
    <mergeCell ref="T21:U21"/>
    <mergeCell ref="V21:W21"/>
    <mergeCell ref="X21:Y21"/>
    <mergeCell ref="AQ20:AS20"/>
    <mergeCell ref="AT20:AV20"/>
    <mergeCell ref="AW20:AX20"/>
    <mergeCell ref="T20:U20"/>
    <mergeCell ref="V20:W20"/>
    <mergeCell ref="X20:Y20"/>
    <mergeCell ref="Z20:AA20"/>
    <mergeCell ref="AE20:AG20"/>
    <mergeCell ref="AH20:AI20"/>
    <mergeCell ref="AY21:AZ21"/>
    <mergeCell ref="D24:H24"/>
    <mergeCell ref="I24:J24"/>
    <mergeCell ref="K24:L24"/>
    <mergeCell ref="M24:N24"/>
    <mergeCell ref="O24:P24"/>
    <mergeCell ref="Q24:S24"/>
    <mergeCell ref="Z21:AA21"/>
    <mergeCell ref="AE21:AG21"/>
    <mergeCell ref="AB21:AD21"/>
    <mergeCell ref="AN21:AP21"/>
    <mergeCell ref="AH21:AI21"/>
    <mergeCell ref="AJ21:AM21"/>
    <mergeCell ref="O23:P23"/>
    <mergeCell ref="Q23:S23"/>
    <mergeCell ref="T23:U23"/>
    <mergeCell ref="V23:W23"/>
    <mergeCell ref="D23:H23"/>
    <mergeCell ref="I23:J23"/>
    <mergeCell ref="K23:L23"/>
    <mergeCell ref="M23:N23"/>
    <mergeCell ref="AH23:AI23"/>
    <mergeCell ref="AJ23:AM23"/>
    <mergeCell ref="AN23:AP23"/>
    <mergeCell ref="T24:U24"/>
    <mergeCell ref="V24:W24"/>
    <mergeCell ref="X24:Y24"/>
    <mergeCell ref="Z24:AA24"/>
    <mergeCell ref="AE24:AG24"/>
    <mergeCell ref="AH24:AI24"/>
    <mergeCell ref="AQ21:AS21"/>
    <mergeCell ref="AT21:AV21"/>
    <mergeCell ref="AW21:AX21"/>
    <mergeCell ref="AQ23:AS23"/>
    <mergeCell ref="X23:Y23"/>
    <mergeCell ref="Z23:AA23"/>
    <mergeCell ref="AB23:AD23"/>
    <mergeCell ref="AE23:AG23"/>
    <mergeCell ref="AT23:AV23"/>
    <mergeCell ref="AW23:AX23"/>
    <mergeCell ref="V22:W22"/>
    <mergeCell ref="X22:Y22"/>
    <mergeCell ref="Z22:AA22"/>
    <mergeCell ref="AB22:AD22"/>
    <mergeCell ref="AE22:AG22"/>
    <mergeCell ref="AH22:AI22"/>
    <mergeCell ref="AT22:AV22"/>
    <mergeCell ref="AW22:AX22"/>
    <mergeCell ref="D25:H25"/>
    <mergeCell ref="I25:J25"/>
    <mergeCell ref="K25:L25"/>
    <mergeCell ref="M25:N25"/>
    <mergeCell ref="O25:P25"/>
    <mergeCell ref="Q25:S25"/>
    <mergeCell ref="T25:U25"/>
    <mergeCell ref="V25:W25"/>
    <mergeCell ref="X25:Y25"/>
    <mergeCell ref="Z25:AA25"/>
    <mergeCell ref="AE25:AG25"/>
    <mergeCell ref="AB25:AD25"/>
    <mergeCell ref="AH25:AI25"/>
    <mergeCell ref="AB24:AD24"/>
    <mergeCell ref="X26:Y26"/>
    <mergeCell ref="AJ22:AM22"/>
    <mergeCell ref="AN22:AP22"/>
    <mergeCell ref="AQ22:AS22"/>
    <mergeCell ref="AQ26:AS26"/>
    <mergeCell ref="AY22:AZ22"/>
    <mergeCell ref="AQ25:AS25"/>
    <mergeCell ref="AT25:AV25"/>
    <mergeCell ref="AW25:AX25"/>
    <mergeCell ref="AY25:AZ25"/>
    <mergeCell ref="AN25:AP25"/>
    <mergeCell ref="AJ25:AM25"/>
    <mergeCell ref="AY24:AZ24"/>
    <mergeCell ref="AJ24:AM24"/>
    <mergeCell ref="AN24:AP24"/>
    <mergeCell ref="AQ24:AS24"/>
    <mergeCell ref="AT24:AV24"/>
    <mergeCell ref="AW24:AX24"/>
    <mergeCell ref="AY23:AZ23"/>
    <mergeCell ref="AT26:AV26"/>
    <mergeCell ref="AW26:AX26"/>
    <mergeCell ref="AY26:AZ26"/>
    <mergeCell ref="D27:H27"/>
    <mergeCell ref="I27:J27"/>
    <mergeCell ref="K27:L27"/>
    <mergeCell ref="M27:N27"/>
    <mergeCell ref="O27:P27"/>
    <mergeCell ref="Q27:S27"/>
    <mergeCell ref="Z26:AA26"/>
    <mergeCell ref="AE26:AG26"/>
    <mergeCell ref="AH26:AI26"/>
    <mergeCell ref="AJ26:AM26"/>
    <mergeCell ref="AB26:AD26"/>
    <mergeCell ref="AN26:AP26"/>
    <mergeCell ref="D26:H26"/>
    <mergeCell ref="I26:J26"/>
    <mergeCell ref="K26:L26"/>
    <mergeCell ref="M26:N26"/>
    <mergeCell ref="O26:P26"/>
    <mergeCell ref="Q26:S26"/>
    <mergeCell ref="T26:U26"/>
    <mergeCell ref="V26:W26"/>
    <mergeCell ref="AY27:AZ27"/>
    <mergeCell ref="D28:H28"/>
    <mergeCell ref="I28:J28"/>
    <mergeCell ref="K28:L28"/>
    <mergeCell ref="M28:N28"/>
    <mergeCell ref="O28:P28"/>
    <mergeCell ref="Q28:S28"/>
    <mergeCell ref="T28:U28"/>
    <mergeCell ref="V28:W28"/>
    <mergeCell ref="X28:Y28"/>
    <mergeCell ref="AN27:AP27"/>
    <mergeCell ref="AH27:AI27"/>
    <mergeCell ref="AJ27:AM27"/>
    <mergeCell ref="AQ27:AS27"/>
    <mergeCell ref="AT27:AV27"/>
    <mergeCell ref="AW27:AX27"/>
    <mergeCell ref="T27:U27"/>
    <mergeCell ref="V27:W27"/>
    <mergeCell ref="X27:Y27"/>
    <mergeCell ref="Z27:AA27"/>
    <mergeCell ref="AE27:AG27"/>
    <mergeCell ref="AB27:AD27"/>
    <mergeCell ref="AQ28:AS28"/>
    <mergeCell ref="AT28:AV28"/>
    <mergeCell ref="AW28:AX28"/>
    <mergeCell ref="AY28:AZ28"/>
    <mergeCell ref="D29:H29"/>
    <mergeCell ref="I29:J29"/>
    <mergeCell ref="K29:L29"/>
    <mergeCell ref="M29:N29"/>
    <mergeCell ref="O29:P29"/>
    <mergeCell ref="Q29:S29"/>
    <mergeCell ref="Z28:AA28"/>
    <mergeCell ref="AE28:AG28"/>
    <mergeCell ref="AH28:AI28"/>
    <mergeCell ref="AJ28:AM28"/>
    <mergeCell ref="AB28:AD28"/>
    <mergeCell ref="AN28:AP28"/>
    <mergeCell ref="AY29:AZ29"/>
    <mergeCell ref="AN29:AP29"/>
    <mergeCell ref="AH29:AI29"/>
    <mergeCell ref="AJ29:AM29"/>
    <mergeCell ref="AQ29:AS29"/>
    <mergeCell ref="AT29:AV29"/>
    <mergeCell ref="AW29:AX29"/>
    <mergeCell ref="T29:U29"/>
    <mergeCell ref="V29:W29"/>
    <mergeCell ref="X29:Y29"/>
    <mergeCell ref="Z29:AA29"/>
    <mergeCell ref="AE29:AG29"/>
    <mergeCell ref="AB29:AD29"/>
    <mergeCell ref="AQ30:AS30"/>
    <mergeCell ref="AT30:AV30"/>
    <mergeCell ref="AW30:AX30"/>
    <mergeCell ref="AY30:AZ30"/>
    <mergeCell ref="AJ30:AM30"/>
    <mergeCell ref="AN30:AP30"/>
    <mergeCell ref="V30:W30"/>
    <mergeCell ref="X30:Y30"/>
    <mergeCell ref="D31:H31"/>
    <mergeCell ref="I31:J31"/>
    <mergeCell ref="K31:L31"/>
    <mergeCell ref="M31:N31"/>
    <mergeCell ref="O31:P31"/>
    <mergeCell ref="Q31:S31"/>
    <mergeCell ref="Z30:AA30"/>
    <mergeCell ref="AE30:AG30"/>
    <mergeCell ref="AH30:AI30"/>
    <mergeCell ref="AB30:AD30"/>
    <mergeCell ref="D30:H30"/>
    <mergeCell ref="I30:J30"/>
    <mergeCell ref="K30:L30"/>
    <mergeCell ref="M30:N30"/>
    <mergeCell ref="O30:P30"/>
    <mergeCell ref="Q30:S30"/>
    <mergeCell ref="T30:U30"/>
    <mergeCell ref="AY31:AZ31"/>
    <mergeCell ref="D32:H32"/>
    <mergeCell ref="I32:J32"/>
    <mergeCell ref="K32:L32"/>
    <mergeCell ref="M32:N32"/>
    <mergeCell ref="O32:P32"/>
    <mergeCell ref="Q32:S32"/>
    <mergeCell ref="T32:U32"/>
    <mergeCell ref="V32:W32"/>
    <mergeCell ref="X32:Y32"/>
    <mergeCell ref="AN31:AP31"/>
    <mergeCell ref="AH31:AI31"/>
    <mergeCell ref="AJ31:AM31"/>
    <mergeCell ref="AQ31:AS31"/>
    <mergeCell ref="AT31:AV31"/>
    <mergeCell ref="AW31:AX31"/>
    <mergeCell ref="T31:U31"/>
    <mergeCell ref="V31:W31"/>
    <mergeCell ref="X31:Y31"/>
    <mergeCell ref="Z31:AA31"/>
    <mergeCell ref="AE31:AG31"/>
    <mergeCell ref="AB31:AD31"/>
    <mergeCell ref="AQ32:AS32"/>
    <mergeCell ref="AT32:AV32"/>
    <mergeCell ref="AW32:AX32"/>
    <mergeCell ref="AY32:AZ32"/>
    <mergeCell ref="D33:H33"/>
    <mergeCell ref="I33:J33"/>
    <mergeCell ref="K33:L33"/>
    <mergeCell ref="M33:N33"/>
    <mergeCell ref="O33:P33"/>
    <mergeCell ref="Q33:S33"/>
    <mergeCell ref="Z32:AA32"/>
    <mergeCell ref="AE32:AG32"/>
    <mergeCell ref="AH32:AI32"/>
    <mergeCell ref="AJ32:AM32"/>
    <mergeCell ref="AB32:AD32"/>
    <mergeCell ref="AN32:AP32"/>
    <mergeCell ref="AY33:AZ33"/>
    <mergeCell ref="AN33:AP33"/>
    <mergeCell ref="AH33:AI33"/>
    <mergeCell ref="AJ33:AM33"/>
    <mergeCell ref="AQ33:AS33"/>
    <mergeCell ref="AT33:AV33"/>
    <mergeCell ref="AW33:AX33"/>
    <mergeCell ref="T33:U33"/>
    <mergeCell ref="V33:W33"/>
    <mergeCell ref="X33:Y33"/>
    <mergeCell ref="D34:H34"/>
    <mergeCell ref="I34:J34"/>
    <mergeCell ref="K34:L34"/>
    <mergeCell ref="M34:N34"/>
    <mergeCell ref="O34:P34"/>
    <mergeCell ref="Q34:S34"/>
    <mergeCell ref="T34:U34"/>
    <mergeCell ref="V34:W34"/>
    <mergeCell ref="X34:Y34"/>
    <mergeCell ref="Z33:AA33"/>
    <mergeCell ref="AE33:AG33"/>
    <mergeCell ref="AB33:AD33"/>
    <mergeCell ref="AQ34:AS34"/>
    <mergeCell ref="AT34:AV34"/>
    <mergeCell ref="AW34:AX34"/>
    <mergeCell ref="AY34:AZ34"/>
    <mergeCell ref="D35:H35"/>
    <mergeCell ref="I35:J35"/>
    <mergeCell ref="K35:L35"/>
    <mergeCell ref="M35:N35"/>
    <mergeCell ref="O35:P35"/>
    <mergeCell ref="Q35:S35"/>
    <mergeCell ref="Z34:AA34"/>
    <mergeCell ref="AE34:AG34"/>
    <mergeCell ref="AH34:AI34"/>
    <mergeCell ref="AJ34:AM34"/>
    <mergeCell ref="AB34:AD34"/>
    <mergeCell ref="AN34:AP34"/>
    <mergeCell ref="AY35:AZ35"/>
    <mergeCell ref="AN35:AP35"/>
    <mergeCell ref="AH35:AI35"/>
    <mergeCell ref="AJ35:AM35"/>
    <mergeCell ref="AQ35:AS35"/>
    <mergeCell ref="D36:H36"/>
    <mergeCell ref="I36:J36"/>
    <mergeCell ref="K36:L36"/>
    <mergeCell ref="M36:N36"/>
    <mergeCell ref="O36:P36"/>
    <mergeCell ref="Q36:S36"/>
    <mergeCell ref="T36:U36"/>
    <mergeCell ref="V36:W36"/>
    <mergeCell ref="X36:Y36"/>
    <mergeCell ref="AT35:AV35"/>
    <mergeCell ref="AW35:AX35"/>
    <mergeCell ref="T35:U35"/>
    <mergeCell ref="V35:W35"/>
    <mergeCell ref="X35:Y35"/>
    <mergeCell ref="Z35:AA35"/>
    <mergeCell ref="AE35:AG35"/>
    <mergeCell ref="AB35:AD35"/>
    <mergeCell ref="AQ36:AS36"/>
    <mergeCell ref="AT36:AV36"/>
    <mergeCell ref="AW36:AX36"/>
    <mergeCell ref="AY36:AZ36"/>
    <mergeCell ref="D37:H37"/>
    <mergeCell ref="I37:J37"/>
    <mergeCell ref="K37:L37"/>
    <mergeCell ref="M37:N37"/>
    <mergeCell ref="O37:P37"/>
    <mergeCell ref="Q37:S37"/>
    <mergeCell ref="Z36:AA36"/>
    <mergeCell ref="AE36:AG36"/>
    <mergeCell ref="AH36:AI36"/>
    <mergeCell ref="AJ36:AM36"/>
    <mergeCell ref="AB36:AD36"/>
    <mergeCell ref="AN36:AP36"/>
    <mergeCell ref="AY37:AZ37"/>
    <mergeCell ref="AN37:AP37"/>
    <mergeCell ref="AH37:AI37"/>
    <mergeCell ref="AJ37:AM37"/>
    <mergeCell ref="AQ37:AS37"/>
    <mergeCell ref="AT37:AV37"/>
    <mergeCell ref="AW37:AX37"/>
    <mergeCell ref="T37:U37"/>
    <mergeCell ref="V37:W37"/>
    <mergeCell ref="X37:Y37"/>
    <mergeCell ref="Z37:AA37"/>
    <mergeCell ref="AY39:AZ39"/>
    <mergeCell ref="AN39:AP39"/>
    <mergeCell ref="AH39:AI39"/>
    <mergeCell ref="AJ39:AM39"/>
    <mergeCell ref="AQ39:AS39"/>
    <mergeCell ref="AT39:AV39"/>
    <mergeCell ref="D38:H38"/>
    <mergeCell ref="I38:J38"/>
    <mergeCell ref="K38:L38"/>
    <mergeCell ref="M38:N38"/>
    <mergeCell ref="O38:P38"/>
    <mergeCell ref="Q38:S38"/>
    <mergeCell ref="T38:U38"/>
    <mergeCell ref="V38:W38"/>
    <mergeCell ref="X38:Y38"/>
    <mergeCell ref="D39:H39"/>
    <mergeCell ref="I39:J39"/>
    <mergeCell ref="K39:L39"/>
    <mergeCell ref="M39:N39"/>
    <mergeCell ref="O39:P39"/>
    <mergeCell ref="Q39:S39"/>
    <mergeCell ref="Z38:AA38"/>
    <mergeCell ref="AE38:AG38"/>
    <mergeCell ref="AH38:AI38"/>
    <mergeCell ref="AB38:AD38"/>
    <mergeCell ref="T39:U39"/>
    <mergeCell ref="V39:W39"/>
    <mergeCell ref="X39:Y39"/>
    <mergeCell ref="Z39:AA39"/>
    <mergeCell ref="AE39:AG39"/>
    <mergeCell ref="AB39:AD39"/>
    <mergeCell ref="AQ40:AS40"/>
    <mergeCell ref="AN38:AP38"/>
    <mergeCell ref="D41:H41"/>
    <mergeCell ref="I41:J41"/>
    <mergeCell ref="K41:L41"/>
    <mergeCell ref="M41:N41"/>
    <mergeCell ref="O41:P41"/>
    <mergeCell ref="Q41:S41"/>
    <mergeCell ref="Z40:AA40"/>
    <mergeCell ref="AE40:AG40"/>
    <mergeCell ref="AH40:AI40"/>
    <mergeCell ref="AB40:AD40"/>
    <mergeCell ref="AH41:AI41"/>
    <mergeCell ref="T41:U41"/>
    <mergeCell ref="V41:W41"/>
    <mergeCell ref="X41:Y41"/>
    <mergeCell ref="Z41:AA41"/>
    <mergeCell ref="D40:H40"/>
    <mergeCell ref="I40:J40"/>
    <mergeCell ref="K40:L40"/>
    <mergeCell ref="M40:N40"/>
    <mergeCell ref="O40:P40"/>
    <mergeCell ref="Q40:S40"/>
    <mergeCell ref="V42:W42"/>
    <mergeCell ref="X42:Y42"/>
    <mergeCell ref="Z42:AA42"/>
    <mergeCell ref="AE42:AG42"/>
    <mergeCell ref="AH42:AI42"/>
    <mergeCell ref="AN42:AP42"/>
    <mergeCell ref="AQ42:AS42"/>
    <mergeCell ref="AJ42:AM42"/>
    <mergeCell ref="T40:U40"/>
    <mergeCell ref="V40:W40"/>
    <mergeCell ref="X40:Y40"/>
    <mergeCell ref="AY40:AZ40"/>
    <mergeCell ref="AJ40:AM40"/>
    <mergeCell ref="AN40:AP40"/>
    <mergeCell ref="AY41:AZ41"/>
    <mergeCell ref="AN41:AP41"/>
    <mergeCell ref="AJ41:AM41"/>
    <mergeCell ref="AQ41:AS41"/>
    <mergeCell ref="AT41:AV41"/>
    <mergeCell ref="AW41:AX41"/>
    <mergeCell ref="AT40:AV40"/>
    <mergeCell ref="AW40:AX40"/>
    <mergeCell ref="D43:H43"/>
    <mergeCell ref="I43:J43"/>
    <mergeCell ref="K43:L43"/>
    <mergeCell ref="M43:N43"/>
    <mergeCell ref="O43:P43"/>
    <mergeCell ref="Q43:S43"/>
    <mergeCell ref="T43:U43"/>
    <mergeCell ref="D42:H42"/>
    <mergeCell ref="I42:J42"/>
    <mergeCell ref="K42:L42"/>
    <mergeCell ref="M42:N42"/>
    <mergeCell ref="O42:P42"/>
    <mergeCell ref="Q42:S42"/>
    <mergeCell ref="T42:U42"/>
    <mergeCell ref="V43:W43"/>
    <mergeCell ref="AY43:AZ43"/>
    <mergeCell ref="AY44:AZ44"/>
    <mergeCell ref="AN43:AP43"/>
    <mergeCell ref="AT44:AV44"/>
    <mergeCell ref="AT43:AV43"/>
    <mergeCell ref="AW43:AX43"/>
    <mergeCell ref="AH43:AI43"/>
    <mergeCell ref="AJ43:AM43"/>
    <mergeCell ref="AQ43:AS43"/>
    <mergeCell ref="AN44:AP44"/>
    <mergeCell ref="AQ44:AS44"/>
    <mergeCell ref="AW44:AX44"/>
    <mergeCell ref="AH44:AI44"/>
    <mergeCell ref="AJ44:AM44"/>
    <mergeCell ref="X43:Y43"/>
    <mergeCell ref="Z43:AA43"/>
    <mergeCell ref="AE43:AG43"/>
    <mergeCell ref="AB43:AD43"/>
    <mergeCell ref="AM9:AN9"/>
    <mergeCell ref="AO9:AS9"/>
    <mergeCell ref="Y8:AC8"/>
    <mergeCell ref="AD8:AF8"/>
    <mergeCell ref="AG8:AL8"/>
    <mergeCell ref="AM8:AN8"/>
    <mergeCell ref="AO8:AS8"/>
    <mergeCell ref="AT8:AZ9"/>
    <mergeCell ref="AE44:AG44"/>
    <mergeCell ref="AB44:AD44"/>
    <mergeCell ref="AE41:AG41"/>
    <mergeCell ref="AB41:AD41"/>
    <mergeCell ref="AT42:AV42"/>
    <mergeCell ref="AW42:AX42"/>
    <mergeCell ref="AY42:AZ42"/>
    <mergeCell ref="AB42:AD42"/>
    <mergeCell ref="AW39:AX39"/>
    <mergeCell ref="AE37:AG37"/>
    <mergeCell ref="AB37:AD37"/>
    <mergeCell ref="AQ38:AS38"/>
    <mergeCell ref="AT38:AV38"/>
    <mergeCell ref="AW38:AX38"/>
    <mergeCell ref="AY38:AZ38"/>
    <mergeCell ref="AJ38:AM38"/>
    <mergeCell ref="B11:B13"/>
    <mergeCell ref="C11:C13"/>
    <mergeCell ref="D11:H13"/>
    <mergeCell ref="I11:S11"/>
    <mergeCell ref="T11:AA11"/>
    <mergeCell ref="AB11:AD13"/>
    <mergeCell ref="V9:X9"/>
    <mergeCell ref="Y9:AC9"/>
    <mergeCell ref="AD9:AF9"/>
    <mergeCell ref="B7:E9"/>
    <mergeCell ref="F8:H8"/>
    <mergeCell ref="I8:M8"/>
    <mergeCell ref="N8:P8"/>
    <mergeCell ref="Q8:U8"/>
    <mergeCell ref="V8:X8"/>
    <mergeCell ref="F9:H9"/>
    <mergeCell ref="I9:M9"/>
    <mergeCell ref="N9:P9"/>
    <mergeCell ref="Q9:U9"/>
    <mergeCell ref="N7:U7"/>
    <mergeCell ref="AD7:AL7"/>
    <mergeCell ref="AG9:AL9"/>
    <mergeCell ref="F7:M7"/>
    <mergeCell ref="AY11:AZ13"/>
    <mergeCell ref="I12:L13"/>
    <mergeCell ref="M12:P13"/>
    <mergeCell ref="Q12:S13"/>
    <mergeCell ref="T12:W13"/>
    <mergeCell ref="X12:AA13"/>
    <mergeCell ref="AH12:AI13"/>
    <mergeCell ref="AJ12:AM13"/>
    <mergeCell ref="AE11:AG13"/>
    <mergeCell ref="AH11:AM11"/>
    <mergeCell ref="AN11:AP13"/>
    <mergeCell ref="AQ11:AS13"/>
    <mergeCell ref="AT11:AV13"/>
    <mergeCell ref="AW11:AX13"/>
    <mergeCell ref="Q45:S45"/>
    <mergeCell ref="T45:U45"/>
    <mergeCell ref="V45:W45"/>
    <mergeCell ref="X45:Y45"/>
    <mergeCell ref="Z45:AA45"/>
    <mergeCell ref="AB45:AD45"/>
    <mergeCell ref="D44:H44"/>
    <mergeCell ref="B45:H45"/>
    <mergeCell ref="I45:J45"/>
    <mergeCell ref="K45:L45"/>
    <mergeCell ref="M45:N45"/>
    <mergeCell ref="O45:P45"/>
    <mergeCell ref="X44:Y44"/>
    <mergeCell ref="Z44:AA44"/>
    <mergeCell ref="T44:U44"/>
    <mergeCell ref="I44:J44"/>
    <mergeCell ref="K44:L44"/>
    <mergeCell ref="M44:N44"/>
    <mergeCell ref="O44:P44"/>
    <mergeCell ref="Q44:S44"/>
    <mergeCell ref="V44:W44"/>
    <mergeCell ref="AW45:AX45"/>
    <mergeCell ref="AY45:AZ45"/>
    <mergeCell ref="AQ48:AS48"/>
    <mergeCell ref="AE45:AG45"/>
    <mergeCell ref="AH45:AI45"/>
    <mergeCell ref="AJ45:AM45"/>
    <mergeCell ref="AN45:AP45"/>
    <mergeCell ref="AQ45:AS45"/>
    <mergeCell ref="AT45:AV45"/>
  </mergeCells>
  <phoneticPr fontId="3"/>
  <pageMargins left="0.61" right="0.28000000000000003" top="0.4" bottom="0.38" header="0.33" footer="0.12"/>
  <pageSetup paperSize="9" scale="81" orientation="portrait" blackAndWhite="1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I48"/>
  <sheetViews>
    <sheetView workbookViewId="0"/>
  </sheetViews>
  <sheetFormatPr defaultColWidth="2.08984375" defaultRowHeight="13" x14ac:dyDescent="0.2"/>
  <cols>
    <col min="1" max="1" width="2.08984375" style="1" customWidth="1"/>
    <col min="2" max="4" width="3.08984375" style="1" customWidth="1"/>
    <col min="5" max="5" width="2.36328125" style="1" customWidth="1"/>
    <col min="6" max="33" width="2.08984375" style="1" customWidth="1"/>
    <col min="34" max="34" width="2.7265625" style="1" customWidth="1"/>
    <col min="35" max="38" width="1.453125" style="1" customWidth="1"/>
    <col min="39" max="40" width="2.7265625" style="1" customWidth="1"/>
    <col min="41" max="52" width="2.6328125" style="1" customWidth="1"/>
    <col min="53" max="53" width="7.453125" style="59" bestFit="1" customWidth="1"/>
    <col min="54" max="54" width="2.453125" style="59" bestFit="1" customWidth="1"/>
    <col min="55" max="56" width="2.36328125" style="59" bestFit="1" customWidth="1"/>
    <col min="57" max="57" width="2.6328125" style="59" customWidth="1"/>
    <col min="58" max="58" width="2.6328125" style="1" customWidth="1"/>
    <col min="59" max="59" width="9.7265625" style="1" bestFit="1" customWidth="1"/>
    <col min="60" max="60" width="5.90625" style="1" bestFit="1" customWidth="1"/>
    <col min="61" max="61" width="9" style="1" bestFit="1" customWidth="1"/>
    <col min="62" max="16384" width="2.08984375" style="1"/>
  </cols>
  <sheetData>
    <row r="1" spans="2:61" s="7" customFormat="1" ht="18" customHeight="1" x14ac:dyDescent="0.2">
      <c r="B1" s="53" t="s">
        <v>140</v>
      </c>
      <c r="AZ1" s="11"/>
      <c r="BA1" s="55"/>
      <c r="BB1" s="55"/>
      <c r="BC1" s="55"/>
      <c r="BD1" s="55"/>
      <c r="BE1" s="56"/>
    </row>
    <row r="2" spans="2:61" s="7" customFormat="1" ht="24" customHeight="1" x14ac:dyDescent="0.2">
      <c r="C2" s="6" t="s">
        <v>162</v>
      </c>
      <c r="D2" s="367"/>
      <c r="E2" s="367"/>
      <c r="F2" s="185" t="s">
        <v>1</v>
      </c>
      <c r="G2" s="185"/>
      <c r="H2" s="367"/>
      <c r="I2" s="367"/>
      <c r="J2" s="1" t="s">
        <v>21</v>
      </c>
      <c r="K2" s="1"/>
      <c r="M2" s="186" t="s">
        <v>0</v>
      </c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57"/>
      <c r="BB2" s="57"/>
      <c r="BC2" s="57"/>
      <c r="BD2" s="57"/>
      <c r="BE2" s="56"/>
    </row>
    <row r="3" spans="2:61" ht="13.5" customHeight="1" x14ac:dyDescent="0.2">
      <c r="B3" s="146" t="s">
        <v>10</v>
      </c>
      <c r="C3" s="147"/>
      <c r="D3" s="147"/>
      <c r="E3" s="173"/>
      <c r="F3" s="344"/>
      <c r="G3" s="344"/>
      <c r="H3" s="344"/>
      <c r="I3" s="344"/>
      <c r="J3" s="344"/>
      <c r="K3" s="344"/>
      <c r="L3" s="364"/>
      <c r="M3" s="131" t="s">
        <v>23</v>
      </c>
      <c r="N3" s="344"/>
      <c r="O3" s="344"/>
      <c r="P3" s="146" t="s">
        <v>14</v>
      </c>
      <c r="Q3" s="147"/>
      <c r="R3" s="147"/>
      <c r="S3" s="147"/>
      <c r="T3" s="147"/>
      <c r="U3" s="147"/>
      <c r="V3" s="147"/>
      <c r="W3" s="173"/>
      <c r="X3" s="368"/>
      <c r="Y3" s="369"/>
      <c r="Z3" s="369"/>
      <c r="AA3" s="369"/>
      <c r="AB3" s="369"/>
      <c r="AC3" s="369"/>
      <c r="AD3" s="369"/>
      <c r="AE3" s="369"/>
      <c r="AF3" s="369"/>
      <c r="AG3" s="370"/>
      <c r="AH3" s="146" t="s">
        <v>20</v>
      </c>
      <c r="AI3" s="147"/>
      <c r="AJ3" s="147"/>
      <c r="AK3" s="147"/>
      <c r="AL3" s="147"/>
      <c r="AM3" s="173"/>
      <c r="AN3" s="127" t="s">
        <v>19</v>
      </c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58"/>
      <c r="BB3" s="58"/>
      <c r="BC3" s="58"/>
      <c r="BD3" s="58"/>
    </row>
    <row r="4" spans="2:61" ht="10.5" customHeight="1" x14ac:dyDescent="0.2">
      <c r="B4" s="174"/>
      <c r="C4" s="175"/>
      <c r="D4" s="175"/>
      <c r="E4" s="176"/>
      <c r="F4" s="344"/>
      <c r="G4" s="344"/>
      <c r="H4" s="344"/>
      <c r="I4" s="364"/>
      <c r="J4" s="364"/>
      <c r="K4" s="364"/>
      <c r="L4" s="366"/>
      <c r="M4" s="168"/>
      <c r="N4" s="364"/>
      <c r="O4" s="364"/>
      <c r="P4" s="174"/>
      <c r="Q4" s="175"/>
      <c r="R4" s="175"/>
      <c r="S4" s="175"/>
      <c r="T4" s="175"/>
      <c r="U4" s="175"/>
      <c r="V4" s="175"/>
      <c r="W4" s="176"/>
      <c r="X4" s="371"/>
      <c r="Y4" s="367"/>
      <c r="Z4" s="367"/>
      <c r="AA4" s="367"/>
      <c r="AB4" s="367"/>
      <c r="AC4" s="367"/>
      <c r="AD4" s="367"/>
      <c r="AE4" s="367"/>
      <c r="AF4" s="367"/>
      <c r="AG4" s="372"/>
      <c r="AH4" s="174"/>
      <c r="AI4" s="175"/>
      <c r="AJ4" s="175"/>
      <c r="AK4" s="175"/>
      <c r="AL4" s="175"/>
      <c r="AM4" s="176"/>
      <c r="AN4" s="363"/>
      <c r="AO4" s="344"/>
      <c r="AP4" s="344"/>
      <c r="AQ4" s="344"/>
      <c r="AR4" s="344"/>
      <c r="AS4" s="344"/>
      <c r="AT4" s="344"/>
      <c r="AU4" s="344"/>
      <c r="AV4" s="344"/>
      <c r="AW4" s="344"/>
      <c r="AX4" s="344"/>
      <c r="AY4" s="344"/>
      <c r="AZ4" s="344"/>
      <c r="BA4" s="58"/>
      <c r="BB4" s="58"/>
      <c r="BC4" s="58"/>
      <c r="BD4" s="58"/>
    </row>
    <row r="5" spans="2:61" ht="19.5" customHeight="1" x14ac:dyDescent="0.2">
      <c r="B5" s="174"/>
      <c r="C5" s="175"/>
      <c r="D5" s="175"/>
      <c r="E5" s="176"/>
      <c r="F5" s="364"/>
      <c r="G5" s="364"/>
      <c r="H5" s="364"/>
      <c r="I5" s="364"/>
      <c r="J5" s="364"/>
      <c r="K5" s="364"/>
      <c r="L5" s="366"/>
      <c r="M5" s="168"/>
      <c r="N5" s="364"/>
      <c r="O5" s="364"/>
      <c r="P5" s="174"/>
      <c r="Q5" s="175"/>
      <c r="R5" s="181"/>
      <c r="S5" s="181"/>
      <c r="T5" s="181"/>
      <c r="U5" s="181"/>
      <c r="V5" s="175"/>
      <c r="W5" s="176"/>
      <c r="X5" s="373"/>
      <c r="Y5" s="374"/>
      <c r="Z5" s="374"/>
      <c r="AA5" s="374"/>
      <c r="AB5" s="374"/>
      <c r="AC5" s="374"/>
      <c r="AD5" s="374"/>
      <c r="AE5" s="374"/>
      <c r="AF5" s="374"/>
      <c r="AG5" s="375"/>
      <c r="AH5" s="174"/>
      <c r="AI5" s="175"/>
      <c r="AJ5" s="175"/>
      <c r="AK5" s="175"/>
      <c r="AL5" s="175"/>
      <c r="AM5" s="176"/>
      <c r="AN5" s="363"/>
      <c r="AO5" s="344"/>
      <c r="AP5" s="344"/>
      <c r="AQ5" s="344"/>
      <c r="AR5" s="344"/>
      <c r="AS5" s="344"/>
      <c r="AT5" s="344"/>
      <c r="AU5" s="344"/>
      <c r="AV5" s="344"/>
      <c r="AW5" s="344"/>
      <c r="AX5" s="344"/>
      <c r="AY5" s="344"/>
      <c r="AZ5" s="344"/>
      <c r="BA5" s="58"/>
      <c r="BB5" s="58"/>
      <c r="BC5" s="58"/>
      <c r="BD5" s="58"/>
      <c r="BG5" s="54"/>
    </row>
    <row r="6" spans="2:61" ht="43.5" customHeight="1" x14ac:dyDescent="0.2">
      <c r="B6" s="167" t="s">
        <v>15</v>
      </c>
      <c r="C6" s="167"/>
      <c r="D6" s="167"/>
      <c r="E6" s="167"/>
      <c r="F6" s="128" t="s">
        <v>2</v>
      </c>
      <c r="G6" s="129"/>
      <c r="H6" s="365"/>
      <c r="I6" s="365"/>
      <c r="J6" s="365"/>
      <c r="K6" s="126" t="s">
        <v>16</v>
      </c>
      <c r="L6" s="328"/>
      <c r="M6" s="329"/>
      <c r="N6" s="187" t="s">
        <v>56</v>
      </c>
      <c r="O6" s="188"/>
      <c r="P6" s="189"/>
      <c r="Q6" s="359" t="s">
        <v>57</v>
      </c>
      <c r="R6" s="359"/>
      <c r="S6" s="359"/>
      <c r="T6" s="360"/>
      <c r="U6" s="187" t="s">
        <v>17</v>
      </c>
      <c r="V6" s="188"/>
      <c r="W6" s="188"/>
      <c r="X6" s="188"/>
      <c r="Y6" s="188"/>
      <c r="Z6" s="189"/>
      <c r="AA6" s="361">
        <v>0</v>
      </c>
      <c r="AB6" s="362"/>
      <c r="AC6" s="362"/>
      <c r="AD6" s="362"/>
      <c r="AE6" s="362"/>
      <c r="AF6" s="126" t="s">
        <v>18</v>
      </c>
      <c r="AG6" s="127"/>
      <c r="AH6" s="180"/>
      <c r="AI6" s="181"/>
      <c r="AJ6" s="181"/>
      <c r="AK6" s="181"/>
      <c r="AL6" s="181"/>
      <c r="AM6" s="182"/>
      <c r="AN6" s="344"/>
      <c r="AO6" s="344"/>
      <c r="AP6" s="344"/>
      <c r="AQ6" s="344"/>
      <c r="AR6" s="344"/>
      <c r="AS6" s="344"/>
      <c r="AT6" s="344"/>
      <c r="AU6" s="344"/>
      <c r="AV6" s="344"/>
      <c r="AW6" s="344"/>
      <c r="AX6" s="344"/>
      <c r="AY6" s="344"/>
      <c r="AZ6" s="344"/>
      <c r="BA6" s="58"/>
      <c r="BB6" s="58"/>
      <c r="BC6" s="58"/>
      <c r="BD6" s="58"/>
    </row>
    <row r="7" spans="2:61" ht="27" customHeight="1" x14ac:dyDescent="0.2">
      <c r="B7" s="146" t="s">
        <v>26</v>
      </c>
      <c r="C7" s="147"/>
      <c r="D7" s="147"/>
      <c r="E7" s="173"/>
      <c r="F7" s="195" t="s">
        <v>115</v>
      </c>
      <c r="G7" s="196"/>
      <c r="H7" s="196"/>
      <c r="I7" s="196"/>
      <c r="J7" s="196"/>
      <c r="K7" s="196"/>
      <c r="L7" s="196"/>
      <c r="M7" s="197"/>
      <c r="N7" s="195" t="s">
        <v>116</v>
      </c>
      <c r="O7" s="196"/>
      <c r="P7" s="196"/>
      <c r="Q7" s="196"/>
      <c r="R7" s="196"/>
      <c r="S7" s="196"/>
      <c r="T7" s="196"/>
      <c r="U7" s="196"/>
      <c r="V7" s="195" t="s">
        <v>117</v>
      </c>
      <c r="W7" s="196"/>
      <c r="X7" s="196"/>
      <c r="Y7" s="196"/>
      <c r="Z7" s="196"/>
      <c r="AA7" s="196"/>
      <c r="AB7" s="196"/>
      <c r="AC7" s="196"/>
      <c r="AD7" s="195" t="s">
        <v>118</v>
      </c>
      <c r="AE7" s="196"/>
      <c r="AF7" s="196"/>
      <c r="AG7" s="196"/>
      <c r="AH7" s="196"/>
      <c r="AI7" s="196"/>
      <c r="AJ7" s="196"/>
      <c r="AK7" s="196"/>
      <c r="AL7" s="197"/>
      <c r="AM7" s="198" t="s">
        <v>125</v>
      </c>
      <c r="AN7" s="196"/>
      <c r="AO7" s="196"/>
      <c r="AP7" s="196"/>
      <c r="AQ7" s="196"/>
      <c r="AR7" s="196"/>
      <c r="AS7" s="196"/>
      <c r="AT7" s="199" t="s">
        <v>25</v>
      </c>
      <c r="AU7" s="196"/>
      <c r="AV7" s="196"/>
      <c r="AW7" s="196"/>
      <c r="AX7" s="196"/>
      <c r="AY7" s="196"/>
      <c r="AZ7" s="197"/>
      <c r="BA7" s="58"/>
      <c r="BB7" s="58"/>
      <c r="BC7" s="58"/>
      <c r="BD7" s="58"/>
      <c r="BE7" s="58"/>
      <c r="BF7" s="2"/>
    </row>
    <row r="8" spans="2:61" ht="20.25" customHeight="1" x14ac:dyDescent="0.2">
      <c r="B8" s="174"/>
      <c r="C8" s="175"/>
      <c r="D8" s="175"/>
      <c r="E8" s="176"/>
      <c r="F8" s="302" t="s">
        <v>106</v>
      </c>
      <c r="G8" s="303"/>
      <c r="H8" s="303"/>
      <c r="I8" s="304">
        <v>850</v>
      </c>
      <c r="J8" s="305"/>
      <c r="K8" s="305"/>
      <c r="L8" s="305"/>
      <c r="M8" s="306"/>
      <c r="N8" s="187" t="s">
        <v>107</v>
      </c>
      <c r="O8" s="188"/>
      <c r="P8" s="188"/>
      <c r="Q8" s="299">
        <v>550</v>
      </c>
      <c r="R8" s="300"/>
      <c r="S8" s="300"/>
      <c r="T8" s="300"/>
      <c r="U8" s="301"/>
      <c r="V8" s="187" t="s">
        <v>108</v>
      </c>
      <c r="W8" s="188"/>
      <c r="X8" s="188"/>
      <c r="Y8" s="299">
        <v>450</v>
      </c>
      <c r="Z8" s="300"/>
      <c r="AA8" s="300"/>
      <c r="AB8" s="300"/>
      <c r="AC8" s="301"/>
      <c r="AD8" s="187" t="s">
        <v>109</v>
      </c>
      <c r="AE8" s="188"/>
      <c r="AF8" s="188"/>
      <c r="AG8" s="299">
        <v>400</v>
      </c>
      <c r="AH8" s="300"/>
      <c r="AI8" s="300"/>
      <c r="AJ8" s="300"/>
      <c r="AK8" s="300"/>
      <c r="AL8" s="301"/>
      <c r="AM8" s="187" t="s">
        <v>110</v>
      </c>
      <c r="AN8" s="188"/>
      <c r="AO8" s="299">
        <v>350</v>
      </c>
      <c r="AP8" s="300"/>
      <c r="AQ8" s="300"/>
      <c r="AR8" s="300"/>
      <c r="AS8" s="301"/>
      <c r="AT8" s="148">
        <v>1840</v>
      </c>
      <c r="AU8" s="149"/>
      <c r="AV8" s="149"/>
      <c r="AW8" s="149"/>
      <c r="AX8" s="149"/>
      <c r="AY8" s="149"/>
      <c r="AZ8" s="150"/>
      <c r="BA8" s="60"/>
      <c r="BB8" s="60"/>
      <c r="BC8" s="60"/>
      <c r="BD8" s="60"/>
      <c r="BE8" s="58"/>
      <c r="BF8" s="2"/>
    </row>
    <row r="9" spans="2:61" ht="20.25" customHeight="1" x14ac:dyDescent="0.2">
      <c r="B9" s="180"/>
      <c r="C9" s="181"/>
      <c r="D9" s="181"/>
      <c r="E9" s="182"/>
      <c r="F9" s="302" t="s">
        <v>111</v>
      </c>
      <c r="G9" s="303"/>
      <c r="H9" s="303"/>
      <c r="I9" s="304">
        <v>1070</v>
      </c>
      <c r="J9" s="305"/>
      <c r="K9" s="305"/>
      <c r="L9" s="305"/>
      <c r="M9" s="306"/>
      <c r="N9" s="187" t="s">
        <v>112</v>
      </c>
      <c r="O9" s="188"/>
      <c r="P9" s="188"/>
      <c r="Q9" s="299">
        <v>690</v>
      </c>
      <c r="R9" s="300"/>
      <c r="S9" s="300"/>
      <c r="T9" s="300"/>
      <c r="U9" s="301"/>
      <c r="V9" s="187" t="s">
        <v>113</v>
      </c>
      <c r="W9" s="188"/>
      <c r="X9" s="188"/>
      <c r="Y9" s="299">
        <v>570</v>
      </c>
      <c r="Z9" s="300"/>
      <c r="AA9" s="300"/>
      <c r="AB9" s="300"/>
      <c r="AC9" s="301"/>
      <c r="AD9" s="187" t="s">
        <v>114</v>
      </c>
      <c r="AE9" s="188"/>
      <c r="AF9" s="188"/>
      <c r="AG9" s="299">
        <v>500</v>
      </c>
      <c r="AH9" s="300"/>
      <c r="AI9" s="300"/>
      <c r="AJ9" s="300"/>
      <c r="AK9" s="300"/>
      <c r="AL9" s="301"/>
      <c r="AM9" s="187" t="s">
        <v>119</v>
      </c>
      <c r="AN9" s="188"/>
      <c r="AO9" s="299">
        <v>440</v>
      </c>
      <c r="AP9" s="300"/>
      <c r="AQ9" s="300"/>
      <c r="AR9" s="300"/>
      <c r="AS9" s="301"/>
      <c r="AT9" s="307"/>
      <c r="AU9" s="151"/>
      <c r="AV9" s="151"/>
      <c r="AW9" s="151"/>
      <c r="AX9" s="151"/>
      <c r="AY9" s="151"/>
      <c r="AZ9" s="152"/>
      <c r="BA9" s="60"/>
      <c r="BB9" s="60"/>
      <c r="BC9" s="60"/>
      <c r="BD9" s="60"/>
      <c r="BE9" s="58"/>
      <c r="BF9" s="2"/>
    </row>
    <row r="10" spans="2:61" ht="15" customHeight="1" x14ac:dyDescent="0.2">
      <c r="B10" s="3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  <c r="O10" s="5"/>
      <c r="P10" s="5"/>
      <c r="AZ10" s="14" t="s">
        <v>65</v>
      </c>
      <c r="BA10" s="61"/>
      <c r="BB10" s="61"/>
      <c r="BC10" s="61"/>
      <c r="BD10" s="61"/>
    </row>
    <row r="11" spans="2:61" ht="17.25" customHeight="1" x14ac:dyDescent="0.2">
      <c r="B11" s="183" t="s">
        <v>3</v>
      </c>
      <c r="C11" s="183" t="s">
        <v>4</v>
      </c>
      <c r="D11" s="184" t="s">
        <v>5</v>
      </c>
      <c r="E11" s="159"/>
      <c r="F11" s="159"/>
      <c r="G11" s="159"/>
      <c r="H11" s="159"/>
      <c r="I11" s="159" t="s">
        <v>11</v>
      </c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 t="s">
        <v>13</v>
      </c>
      <c r="U11" s="159"/>
      <c r="V11" s="159"/>
      <c r="W11" s="159"/>
      <c r="X11" s="159"/>
      <c r="Y11" s="159"/>
      <c r="Z11" s="159"/>
      <c r="AA11" s="159"/>
      <c r="AB11" s="206" t="s">
        <v>51</v>
      </c>
      <c r="AC11" s="206"/>
      <c r="AD11" s="159"/>
      <c r="AE11" s="184" t="s">
        <v>60</v>
      </c>
      <c r="AF11" s="159"/>
      <c r="AG11" s="159"/>
      <c r="AH11" s="159" t="s">
        <v>29</v>
      </c>
      <c r="AI11" s="159"/>
      <c r="AJ11" s="159"/>
      <c r="AK11" s="159"/>
      <c r="AL11" s="159"/>
      <c r="AM11" s="159"/>
      <c r="AN11" s="184" t="s">
        <v>59</v>
      </c>
      <c r="AO11" s="159"/>
      <c r="AP11" s="159"/>
      <c r="AQ11" s="184" t="s">
        <v>167</v>
      </c>
      <c r="AR11" s="159"/>
      <c r="AS11" s="159"/>
      <c r="AT11" s="184" t="s">
        <v>58</v>
      </c>
      <c r="AU11" s="159"/>
      <c r="AV11" s="159"/>
      <c r="AW11" s="204" t="s">
        <v>8</v>
      </c>
      <c r="AX11" s="205"/>
      <c r="AY11" s="204" t="s">
        <v>9</v>
      </c>
      <c r="AZ11" s="205"/>
      <c r="BA11" s="62"/>
      <c r="BB11" s="62"/>
      <c r="BC11" s="62"/>
      <c r="BD11" s="62"/>
      <c r="BE11" s="75"/>
      <c r="BF11" s="75"/>
    </row>
    <row r="12" spans="2:61" ht="17.25" customHeight="1" x14ac:dyDescent="0.2">
      <c r="B12" s="183"/>
      <c r="C12" s="183"/>
      <c r="D12" s="159"/>
      <c r="E12" s="159"/>
      <c r="F12" s="159"/>
      <c r="G12" s="159"/>
      <c r="H12" s="159"/>
      <c r="I12" s="184" t="s">
        <v>6</v>
      </c>
      <c r="J12" s="184"/>
      <c r="K12" s="184"/>
      <c r="L12" s="184"/>
      <c r="M12" s="184" t="s">
        <v>7</v>
      </c>
      <c r="N12" s="184"/>
      <c r="O12" s="184"/>
      <c r="P12" s="184"/>
      <c r="Q12" s="184" t="s">
        <v>12</v>
      </c>
      <c r="R12" s="184"/>
      <c r="S12" s="184"/>
      <c r="T12" s="184" t="s">
        <v>6</v>
      </c>
      <c r="U12" s="184"/>
      <c r="V12" s="184"/>
      <c r="W12" s="184"/>
      <c r="X12" s="184" t="s">
        <v>7</v>
      </c>
      <c r="Y12" s="184"/>
      <c r="Z12" s="184"/>
      <c r="AA12" s="184"/>
      <c r="AB12" s="159"/>
      <c r="AC12" s="159"/>
      <c r="AD12" s="159"/>
      <c r="AE12" s="159"/>
      <c r="AF12" s="159"/>
      <c r="AG12" s="159"/>
      <c r="AH12" s="184" t="s">
        <v>139</v>
      </c>
      <c r="AI12" s="159"/>
      <c r="AJ12" s="184" t="s">
        <v>52</v>
      </c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205"/>
      <c r="AX12" s="205"/>
      <c r="AY12" s="205"/>
      <c r="AZ12" s="205"/>
      <c r="BA12" s="62"/>
      <c r="BB12" s="62"/>
      <c r="BC12" s="62"/>
      <c r="BD12" s="62"/>
      <c r="BE12" s="75"/>
      <c r="BF12" s="75"/>
      <c r="BG12" s="15"/>
    </row>
    <row r="13" spans="2:61" ht="17.25" customHeight="1" x14ac:dyDescent="0.2">
      <c r="B13" s="183"/>
      <c r="C13" s="183"/>
      <c r="D13" s="159"/>
      <c r="E13" s="159"/>
      <c r="F13" s="159"/>
      <c r="G13" s="159"/>
      <c r="H13" s="159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205"/>
      <c r="AX13" s="205"/>
      <c r="AY13" s="205"/>
      <c r="AZ13" s="205"/>
      <c r="BA13" s="76" t="s">
        <v>158</v>
      </c>
      <c r="BB13" s="77" t="s">
        <v>159</v>
      </c>
      <c r="BC13" s="62" t="s">
        <v>160</v>
      </c>
      <c r="BD13" s="62" t="s">
        <v>161</v>
      </c>
      <c r="BE13" s="75"/>
      <c r="BF13" s="75"/>
      <c r="BG13" s="1" t="s">
        <v>72</v>
      </c>
      <c r="BH13" s="1" t="s">
        <v>24</v>
      </c>
      <c r="BI13" s="1" t="s">
        <v>73</v>
      </c>
    </row>
    <row r="14" spans="2:61" ht="24" customHeight="1" x14ac:dyDescent="0.2">
      <c r="B14" s="19"/>
      <c r="C14" s="19"/>
      <c r="D14" s="343"/>
      <c r="E14" s="343"/>
      <c r="F14" s="343"/>
      <c r="G14" s="343"/>
      <c r="H14" s="343"/>
      <c r="I14" s="344"/>
      <c r="J14" s="345"/>
      <c r="K14" s="341"/>
      <c r="L14" s="342"/>
      <c r="M14" s="344"/>
      <c r="N14" s="345"/>
      <c r="O14" s="341"/>
      <c r="P14" s="342"/>
      <c r="Q14" s="346" t="str">
        <f>IF(O14="","",MROUND(((((M14-I14)*60)+O14-K14))/60,0.5))</f>
        <v/>
      </c>
      <c r="R14" s="347"/>
      <c r="S14" s="348"/>
      <c r="T14" s="121"/>
      <c r="U14" s="122"/>
      <c r="V14" s="123"/>
      <c r="W14" s="124"/>
      <c r="X14" s="121"/>
      <c r="Y14" s="122"/>
      <c r="Z14" s="123"/>
      <c r="AA14" s="124"/>
      <c r="AB14" s="344">
        <v>1</v>
      </c>
      <c r="AC14" s="344"/>
      <c r="AD14" s="344"/>
      <c r="AE14" s="356" t="str">
        <f>IF(T14="","",IF(AH14="⑥","",MROUND(((((X14-T14)*60)+Z14-V14))/60,0.5)*AB14))</f>
        <v/>
      </c>
      <c r="AF14" s="357"/>
      <c r="AG14" s="358"/>
      <c r="AH14" s="351" t="str">
        <f t="shared" ref="AH14" si="0">IF(Z14="","",IF(AB14="","⑥",IF(OR(T14&lt;8,T14&gt;17),"⑦","①")))</f>
        <v/>
      </c>
      <c r="AI14" s="351"/>
      <c r="AJ14" s="128" t="str">
        <f>IF(AH14="","",VLOOKUP(AH14,$BG$14:$BI$24,2,0))</f>
        <v/>
      </c>
      <c r="AK14" s="129"/>
      <c r="AL14" s="129"/>
      <c r="AM14" s="130"/>
      <c r="AN14" s="160" t="str">
        <f>IF(AH14="","",IF(AH14="⑥",AJ14,AE14*AJ14*2))</f>
        <v/>
      </c>
      <c r="AO14" s="161"/>
      <c r="AP14" s="162"/>
      <c r="AQ14" s="352" t="str">
        <f>IF(AA6="",0,IF(AH14="","",BA14))</f>
        <v/>
      </c>
      <c r="AR14" s="353"/>
      <c r="AS14" s="354"/>
      <c r="AT14" s="163" t="str">
        <f>IF(AH14="","",AN14-AQ14)</f>
        <v/>
      </c>
      <c r="AU14" s="164"/>
      <c r="AV14" s="165"/>
      <c r="AW14" s="166"/>
      <c r="AX14" s="166"/>
      <c r="AY14" s="159"/>
      <c r="AZ14" s="159"/>
      <c r="BA14" s="63" t="e">
        <f>MIN(AN14*0.1,$AA$6)</f>
        <v>#VALUE!</v>
      </c>
      <c r="BB14" s="64" t="str">
        <f>IF(Z14="","",IF(T14&lt;8,1,IF(T14&gt;17,3,2)))</f>
        <v/>
      </c>
      <c r="BC14" s="65" t="str">
        <f>IF(Z14="","",IF(OR(X14&lt;8,AND(X14=8,Z14&lt;5)),1,IF(OR(X14&lt;18,AND(X14=18,Z14&lt;5)),2,3)))</f>
        <v/>
      </c>
      <c r="BD14" s="66">
        <f>IF(BB14=BC14,1,2)</f>
        <v>1</v>
      </c>
      <c r="BE14" s="75"/>
      <c r="BF14" s="75"/>
      <c r="BG14" s="2" t="s">
        <v>66</v>
      </c>
      <c r="BH14" s="13">
        <f>I8</f>
        <v>850</v>
      </c>
      <c r="BI14" s="1">
        <v>1</v>
      </c>
    </row>
    <row r="15" spans="2:61" ht="24" customHeight="1" x14ac:dyDescent="0.2">
      <c r="B15" s="19"/>
      <c r="C15" s="19"/>
      <c r="D15" s="343"/>
      <c r="E15" s="343"/>
      <c r="F15" s="343"/>
      <c r="G15" s="343"/>
      <c r="H15" s="343"/>
      <c r="I15" s="344"/>
      <c r="J15" s="345"/>
      <c r="K15" s="341"/>
      <c r="L15" s="342"/>
      <c r="M15" s="344"/>
      <c r="N15" s="345"/>
      <c r="O15" s="341"/>
      <c r="P15" s="342"/>
      <c r="Q15" s="346" t="str">
        <f>IF(O15="","",MROUND(((((M15-I15)*60)+O15-K15))/60,0.5))</f>
        <v/>
      </c>
      <c r="R15" s="347"/>
      <c r="S15" s="348"/>
      <c r="T15" s="121"/>
      <c r="U15" s="122"/>
      <c r="V15" s="123"/>
      <c r="W15" s="124"/>
      <c r="X15" s="121"/>
      <c r="Y15" s="122"/>
      <c r="Z15" s="123"/>
      <c r="AA15" s="124"/>
      <c r="AB15" s="344">
        <v>1</v>
      </c>
      <c r="AC15" s="344"/>
      <c r="AD15" s="344"/>
      <c r="AE15" s="356" t="str">
        <f t="shared" ref="AE15:AE41" si="1">IF(T15="","",IF(AH15="⑥","",MROUND(((((X15-T15)*60)+Z15-V15))/60,0.5)*AB15))</f>
        <v/>
      </c>
      <c r="AF15" s="357"/>
      <c r="AG15" s="358"/>
      <c r="AH15" s="351" t="str">
        <f t="shared" ref="AH15" si="2">IF(Z15="","",IF(AB15="","⑥",IF(OR(T15&lt;8,T15&gt;17),"⑦","①")))</f>
        <v/>
      </c>
      <c r="AI15" s="351"/>
      <c r="AJ15" s="128" t="str">
        <f>IF(AH15="","",VLOOKUP(AH15,$BG$14:$BI$24,2,0))</f>
        <v/>
      </c>
      <c r="AK15" s="129"/>
      <c r="AL15" s="129"/>
      <c r="AM15" s="130"/>
      <c r="AN15" s="160" t="str">
        <f t="shared" ref="AN15:AN44" si="3">IF(AH15="","",IF(AH15="⑥",AJ15,AE15*AJ15*2))</f>
        <v/>
      </c>
      <c r="AO15" s="161"/>
      <c r="AP15" s="162"/>
      <c r="AQ15" s="352" t="str">
        <f t="shared" ref="AQ15:AQ44" si="4">IF(AH15="","",IF($AA$6=0,0,BA15-BA14))</f>
        <v/>
      </c>
      <c r="AR15" s="353"/>
      <c r="AS15" s="354"/>
      <c r="AT15" s="163" t="str">
        <f t="shared" ref="AT15:AT44" si="5">IF(AH15="","",AN15-AQ15)</f>
        <v/>
      </c>
      <c r="AU15" s="164"/>
      <c r="AV15" s="165"/>
      <c r="AW15" s="166"/>
      <c r="AX15" s="166"/>
      <c r="AY15" s="159"/>
      <c r="AZ15" s="159"/>
      <c r="BA15" s="63" t="e">
        <f>MIN(AN15*0.1+BA14,$AA$6)</f>
        <v>#VALUE!</v>
      </c>
      <c r="BB15" s="64" t="str">
        <f t="shared" ref="BB15:BB44" si="6">IF(Z15="","",IF(T15&lt;8,1,IF(T15&gt;17,3,2)))</f>
        <v/>
      </c>
      <c r="BC15" s="65" t="str">
        <f t="shared" ref="BC15:BC44" si="7">IF(Z15="","",IF(OR(X15&lt;8,AND(X15=8,Z15&lt;5)),1,IF(OR(X15&lt;18,AND(X15=18,Z15&lt;5)),2,3)))</f>
        <v/>
      </c>
      <c r="BD15" s="66">
        <f t="shared" ref="BD15:BD44" si="8">IF(BB15=BC15,1,2)</f>
        <v>1</v>
      </c>
      <c r="BE15" s="75"/>
      <c r="BF15" s="75"/>
      <c r="BG15" s="2" t="s">
        <v>67</v>
      </c>
      <c r="BH15" s="13">
        <f>Q8</f>
        <v>550</v>
      </c>
      <c r="BI15" s="1">
        <v>2</v>
      </c>
    </row>
    <row r="16" spans="2:61" ht="24" customHeight="1" x14ac:dyDescent="0.2">
      <c r="B16" s="19"/>
      <c r="C16" s="19"/>
      <c r="D16" s="343"/>
      <c r="E16" s="343"/>
      <c r="F16" s="343"/>
      <c r="G16" s="343"/>
      <c r="H16" s="343"/>
      <c r="I16" s="344"/>
      <c r="J16" s="345"/>
      <c r="K16" s="341"/>
      <c r="L16" s="342"/>
      <c r="M16" s="344"/>
      <c r="N16" s="345"/>
      <c r="O16" s="341"/>
      <c r="P16" s="342"/>
      <c r="Q16" s="346" t="str">
        <f t="shared" ref="Q16:Q17" si="9">IF(O16="","",MROUND(((((M16-I16)*60)+O16-K16))/60,0.5))</f>
        <v/>
      </c>
      <c r="R16" s="347"/>
      <c r="S16" s="348"/>
      <c r="T16" s="121"/>
      <c r="U16" s="122"/>
      <c r="V16" s="123"/>
      <c r="W16" s="124"/>
      <c r="X16" s="121"/>
      <c r="Y16" s="122"/>
      <c r="Z16" s="123"/>
      <c r="AA16" s="124"/>
      <c r="AB16" s="344">
        <v>1</v>
      </c>
      <c r="AC16" s="344"/>
      <c r="AD16" s="344"/>
      <c r="AE16" s="356" t="str">
        <f t="shared" si="1"/>
        <v/>
      </c>
      <c r="AF16" s="357"/>
      <c r="AG16" s="358"/>
      <c r="AH16" s="351" t="str">
        <f t="shared" ref="AH16:AH44" si="10">IF(Z16="","",IF(AB16="","⑥",IF(OR(T16&lt;8,T16&gt;17),"⑦","①")))</f>
        <v/>
      </c>
      <c r="AI16" s="351"/>
      <c r="AJ16" s="128" t="str">
        <f t="shared" ref="AJ16:AJ44" si="11">IF(AH16="","",VLOOKUP(AH16,$BG$14:$BI$24,2,0))</f>
        <v/>
      </c>
      <c r="AK16" s="129"/>
      <c r="AL16" s="129"/>
      <c r="AM16" s="130"/>
      <c r="AN16" s="160" t="str">
        <f t="shared" si="3"/>
        <v/>
      </c>
      <c r="AO16" s="161"/>
      <c r="AP16" s="162"/>
      <c r="AQ16" s="352" t="str">
        <f t="shared" si="4"/>
        <v/>
      </c>
      <c r="AR16" s="353"/>
      <c r="AS16" s="354"/>
      <c r="AT16" s="163" t="str">
        <f t="shared" si="5"/>
        <v/>
      </c>
      <c r="AU16" s="164"/>
      <c r="AV16" s="165"/>
      <c r="AW16" s="166"/>
      <c r="AX16" s="166"/>
      <c r="AY16" s="159"/>
      <c r="AZ16" s="159"/>
      <c r="BA16" s="63" t="e">
        <f t="shared" ref="BA16:BA44" si="12">MIN(AN16*0.1+BA15,$AA$6)</f>
        <v>#VALUE!</v>
      </c>
      <c r="BB16" s="64" t="str">
        <f t="shared" si="6"/>
        <v/>
      </c>
      <c r="BC16" s="65" t="str">
        <f t="shared" si="7"/>
        <v/>
      </c>
      <c r="BD16" s="66">
        <f t="shared" si="8"/>
        <v>1</v>
      </c>
      <c r="BE16" s="75"/>
      <c r="BF16" s="75"/>
      <c r="BG16" s="2" t="s">
        <v>68</v>
      </c>
      <c r="BH16" s="13">
        <f>Y8</f>
        <v>450</v>
      </c>
      <c r="BI16" s="1">
        <v>3</v>
      </c>
    </row>
    <row r="17" spans="2:61" ht="24" customHeight="1" x14ac:dyDescent="0.2">
      <c r="B17" s="19"/>
      <c r="C17" s="19"/>
      <c r="D17" s="343"/>
      <c r="E17" s="343"/>
      <c r="F17" s="343"/>
      <c r="G17" s="343"/>
      <c r="H17" s="343"/>
      <c r="I17" s="344"/>
      <c r="J17" s="345"/>
      <c r="K17" s="341"/>
      <c r="L17" s="342"/>
      <c r="M17" s="344"/>
      <c r="N17" s="345"/>
      <c r="O17" s="341"/>
      <c r="P17" s="342"/>
      <c r="Q17" s="346" t="str">
        <f t="shared" si="9"/>
        <v/>
      </c>
      <c r="R17" s="347"/>
      <c r="S17" s="348"/>
      <c r="T17" s="121"/>
      <c r="U17" s="122"/>
      <c r="V17" s="123"/>
      <c r="W17" s="124"/>
      <c r="X17" s="121"/>
      <c r="Y17" s="122"/>
      <c r="Z17" s="123"/>
      <c r="AA17" s="124"/>
      <c r="AB17" s="344">
        <v>1</v>
      </c>
      <c r="AC17" s="344"/>
      <c r="AD17" s="344"/>
      <c r="AE17" s="356" t="str">
        <f t="shared" si="1"/>
        <v/>
      </c>
      <c r="AF17" s="357"/>
      <c r="AG17" s="358"/>
      <c r="AH17" s="351" t="str">
        <f t="shared" si="10"/>
        <v/>
      </c>
      <c r="AI17" s="351"/>
      <c r="AJ17" s="128" t="str">
        <f t="shared" si="11"/>
        <v/>
      </c>
      <c r="AK17" s="129"/>
      <c r="AL17" s="129"/>
      <c r="AM17" s="130"/>
      <c r="AN17" s="160" t="str">
        <f t="shared" si="3"/>
        <v/>
      </c>
      <c r="AO17" s="161"/>
      <c r="AP17" s="162"/>
      <c r="AQ17" s="352" t="str">
        <f t="shared" si="4"/>
        <v/>
      </c>
      <c r="AR17" s="353"/>
      <c r="AS17" s="354"/>
      <c r="AT17" s="163" t="str">
        <f t="shared" si="5"/>
        <v/>
      </c>
      <c r="AU17" s="164"/>
      <c r="AV17" s="165"/>
      <c r="AW17" s="166"/>
      <c r="AX17" s="166"/>
      <c r="AY17" s="159"/>
      <c r="AZ17" s="159"/>
      <c r="BA17" s="63" t="e">
        <f t="shared" si="12"/>
        <v>#VALUE!</v>
      </c>
      <c r="BB17" s="64" t="str">
        <f t="shared" si="6"/>
        <v/>
      </c>
      <c r="BC17" s="65" t="str">
        <f t="shared" si="7"/>
        <v/>
      </c>
      <c r="BD17" s="66">
        <f t="shared" si="8"/>
        <v>1</v>
      </c>
      <c r="BG17" s="2" t="s">
        <v>69</v>
      </c>
      <c r="BH17" s="13">
        <f>AG8</f>
        <v>400</v>
      </c>
      <c r="BI17" s="1">
        <v>4</v>
      </c>
    </row>
    <row r="18" spans="2:61" ht="24" customHeight="1" x14ac:dyDescent="0.2">
      <c r="B18" s="19"/>
      <c r="C18" s="19"/>
      <c r="D18" s="343"/>
      <c r="E18" s="343"/>
      <c r="F18" s="343"/>
      <c r="G18" s="343"/>
      <c r="H18" s="343"/>
      <c r="I18" s="344"/>
      <c r="J18" s="345"/>
      <c r="K18" s="341"/>
      <c r="L18" s="342"/>
      <c r="M18" s="344"/>
      <c r="N18" s="345"/>
      <c r="O18" s="341"/>
      <c r="P18" s="342"/>
      <c r="Q18" s="346" t="str">
        <f t="shared" ref="Q18" si="13">IF(O18="","",MROUND(((((M18-I18)*60)+O18-K18))/60,0.5))</f>
        <v/>
      </c>
      <c r="R18" s="347"/>
      <c r="S18" s="348"/>
      <c r="T18" s="121"/>
      <c r="U18" s="122"/>
      <c r="V18" s="123"/>
      <c r="W18" s="124"/>
      <c r="X18" s="121"/>
      <c r="Y18" s="122"/>
      <c r="Z18" s="123"/>
      <c r="AA18" s="124"/>
      <c r="AB18" s="344">
        <v>1</v>
      </c>
      <c r="AC18" s="344"/>
      <c r="AD18" s="344"/>
      <c r="AE18" s="356" t="str">
        <f t="shared" si="1"/>
        <v/>
      </c>
      <c r="AF18" s="357"/>
      <c r="AG18" s="358"/>
      <c r="AH18" s="351" t="str">
        <f t="shared" si="10"/>
        <v/>
      </c>
      <c r="AI18" s="351"/>
      <c r="AJ18" s="128" t="str">
        <f t="shared" si="11"/>
        <v/>
      </c>
      <c r="AK18" s="129"/>
      <c r="AL18" s="129"/>
      <c r="AM18" s="130"/>
      <c r="AN18" s="160" t="str">
        <f t="shared" si="3"/>
        <v/>
      </c>
      <c r="AO18" s="161"/>
      <c r="AP18" s="162"/>
      <c r="AQ18" s="352" t="str">
        <f t="shared" si="4"/>
        <v/>
      </c>
      <c r="AR18" s="353"/>
      <c r="AS18" s="354"/>
      <c r="AT18" s="163" t="str">
        <f t="shared" si="5"/>
        <v/>
      </c>
      <c r="AU18" s="164"/>
      <c r="AV18" s="165"/>
      <c r="AW18" s="166"/>
      <c r="AX18" s="166"/>
      <c r="AY18" s="159"/>
      <c r="AZ18" s="159"/>
      <c r="BA18" s="63" t="e">
        <f t="shared" si="12"/>
        <v>#VALUE!</v>
      </c>
      <c r="BB18" s="64" t="str">
        <f t="shared" si="6"/>
        <v/>
      </c>
      <c r="BC18" s="65" t="str">
        <f t="shared" si="7"/>
        <v/>
      </c>
      <c r="BD18" s="66">
        <f t="shared" si="8"/>
        <v>1</v>
      </c>
      <c r="BG18" s="2" t="s">
        <v>70</v>
      </c>
      <c r="BH18" s="13">
        <f>AO8</f>
        <v>350</v>
      </c>
      <c r="BI18" s="1">
        <v>5</v>
      </c>
    </row>
    <row r="19" spans="2:61" ht="24" customHeight="1" x14ac:dyDescent="0.2">
      <c r="B19" s="19"/>
      <c r="C19" s="19"/>
      <c r="D19" s="343"/>
      <c r="E19" s="343"/>
      <c r="F19" s="343"/>
      <c r="G19" s="343"/>
      <c r="H19" s="343"/>
      <c r="I19" s="344"/>
      <c r="J19" s="345"/>
      <c r="K19" s="341"/>
      <c r="L19" s="342"/>
      <c r="M19" s="344"/>
      <c r="N19" s="345"/>
      <c r="O19" s="341"/>
      <c r="P19" s="342"/>
      <c r="Q19" s="346" t="str">
        <f t="shared" ref="Q19:Q26" si="14">IF(O19="","",MROUND(((((M19-I19)*60)+O19-K19))/60,0.5))</f>
        <v/>
      </c>
      <c r="R19" s="347"/>
      <c r="S19" s="348"/>
      <c r="T19" s="121"/>
      <c r="U19" s="122"/>
      <c r="V19" s="123"/>
      <c r="W19" s="124"/>
      <c r="X19" s="121"/>
      <c r="Y19" s="122"/>
      <c r="Z19" s="123"/>
      <c r="AA19" s="124"/>
      <c r="AB19" s="344">
        <v>1</v>
      </c>
      <c r="AC19" s="344"/>
      <c r="AD19" s="344"/>
      <c r="AE19" s="356" t="str">
        <f t="shared" si="1"/>
        <v/>
      </c>
      <c r="AF19" s="357"/>
      <c r="AG19" s="358"/>
      <c r="AH19" s="351" t="str">
        <f t="shared" si="10"/>
        <v/>
      </c>
      <c r="AI19" s="351"/>
      <c r="AJ19" s="128" t="str">
        <f t="shared" si="11"/>
        <v/>
      </c>
      <c r="AK19" s="129"/>
      <c r="AL19" s="129"/>
      <c r="AM19" s="130"/>
      <c r="AN19" s="160" t="str">
        <f t="shared" si="3"/>
        <v/>
      </c>
      <c r="AO19" s="161"/>
      <c r="AP19" s="162"/>
      <c r="AQ19" s="352" t="str">
        <f t="shared" si="4"/>
        <v/>
      </c>
      <c r="AR19" s="353"/>
      <c r="AS19" s="354"/>
      <c r="AT19" s="163" t="str">
        <f t="shared" si="5"/>
        <v/>
      </c>
      <c r="AU19" s="164"/>
      <c r="AV19" s="165"/>
      <c r="AW19" s="166"/>
      <c r="AX19" s="166"/>
      <c r="AY19" s="159"/>
      <c r="AZ19" s="159"/>
      <c r="BA19" s="63" t="e">
        <f t="shared" si="12"/>
        <v>#VALUE!</v>
      </c>
      <c r="BB19" s="64" t="str">
        <f t="shared" si="6"/>
        <v/>
      </c>
      <c r="BC19" s="65" t="str">
        <f t="shared" si="7"/>
        <v/>
      </c>
      <c r="BD19" s="66">
        <f t="shared" si="8"/>
        <v>1</v>
      </c>
      <c r="BG19" s="2" t="s">
        <v>71</v>
      </c>
      <c r="BH19" s="13">
        <f>AT8</f>
        <v>1840</v>
      </c>
      <c r="BI19" s="1">
        <v>6</v>
      </c>
    </row>
    <row r="20" spans="2:61" ht="24" customHeight="1" x14ac:dyDescent="0.2">
      <c r="B20" s="19"/>
      <c r="C20" s="19"/>
      <c r="D20" s="343"/>
      <c r="E20" s="343"/>
      <c r="F20" s="343"/>
      <c r="G20" s="343"/>
      <c r="H20" s="343"/>
      <c r="I20" s="344"/>
      <c r="J20" s="345"/>
      <c r="K20" s="341"/>
      <c r="L20" s="342"/>
      <c r="M20" s="344"/>
      <c r="N20" s="345"/>
      <c r="O20" s="341"/>
      <c r="P20" s="342"/>
      <c r="Q20" s="346" t="str">
        <f t="shared" si="14"/>
        <v/>
      </c>
      <c r="R20" s="347"/>
      <c r="S20" s="348"/>
      <c r="T20" s="349"/>
      <c r="U20" s="350"/>
      <c r="V20" s="355"/>
      <c r="W20" s="123"/>
      <c r="X20" s="349"/>
      <c r="Y20" s="350"/>
      <c r="Z20" s="355"/>
      <c r="AA20" s="123"/>
      <c r="AB20" s="344">
        <v>1</v>
      </c>
      <c r="AC20" s="344"/>
      <c r="AD20" s="344"/>
      <c r="AE20" s="356" t="str">
        <f t="shared" si="1"/>
        <v/>
      </c>
      <c r="AF20" s="357"/>
      <c r="AG20" s="358"/>
      <c r="AH20" s="351" t="str">
        <f t="shared" si="10"/>
        <v/>
      </c>
      <c r="AI20" s="351"/>
      <c r="AJ20" s="128" t="str">
        <f t="shared" si="11"/>
        <v/>
      </c>
      <c r="AK20" s="129"/>
      <c r="AL20" s="129"/>
      <c r="AM20" s="130"/>
      <c r="AN20" s="160" t="str">
        <f t="shared" si="3"/>
        <v/>
      </c>
      <c r="AO20" s="161"/>
      <c r="AP20" s="162"/>
      <c r="AQ20" s="352" t="str">
        <f t="shared" si="4"/>
        <v/>
      </c>
      <c r="AR20" s="353"/>
      <c r="AS20" s="354"/>
      <c r="AT20" s="163" t="str">
        <f t="shared" si="5"/>
        <v/>
      </c>
      <c r="AU20" s="164"/>
      <c r="AV20" s="165"/>
      <c r="AW20" s="166"/>
      <c r="AX20" s="166"/>
      <c r="AY20" s="159"/>
      <c r="AZ20" s="159"/>
      <c r="BA20" s="63" t="e">
        <f t="shared" si="12"/>
        <v>#VALUE!</v>
      </c>
      <c r="BB20" s="64" t="str">
        <f t="shared" si="6"/>
        <v/>
      </c>
      <c r="BC20" s="65" t="str">
        <f t="shared" si="7"/>
        <v/>
      </c>
      <c r="BD20" s="66">
        <f t="shared" si="8"/>
        <v>1</v>
      </c>
      <c r="BG20" s="2" t="s">
        <v>120</v>
      </c>
      <c r="BH20" s="13">
        <f>I9</f>
        <v>1070</v>
      </c>
    </row>
    <row r="21" spans="2:61" ht="24" customHeight="1" x14ac:dyDescent="0.2">
      <c r="B21" s="19"/>
      <c r="C21" s="19"/>
      <c r="D21" s="343"/>
      <c r="E21" s="343"/>
      <c r="F21" s="343"/>
      <c r="G21" s="343"/>
      <c r="H21" s="343"/>
      <c r="I21" s="376"/>
      <c r="J21" s="377"/>
      <c r="K21" s="378"/>
      <c r="L21" s="341"/>
      <c r="M21" s="376"/>
      <c r="N21" s="377"/>
      <c r="O21" s="378"/>
      <c r="P21" s="341"/>
      <c r="Q21" s="346" t="str">
        <f t="shared" si="14"/>
        <v/>
      </c>
      <c r="R21" s="347"/>
      <c r="S21" s="348"/>
      <c r="T21" s="349"/>
      <c r="U21" s="350"/>
      <c r="V21" s="355"/>
      <c r="W21" s="123"/>
      <c r="X21" s="349"/>
      <c r="Y21" s="350"/>
      <c r="Z21" s="355"/>
      <c r="AA21" s="123"/>
      <c r="AB21" s="344">
        <v>1</v>
      </c>
      <c r="AC21" s="344"/>
      <c r="AD21" s="344"/>
      <c r="AE21" s="356" t="str">
        <f t="shared" si="1"/>
        <v/>
      </c>
      <c r="AF21" s="357"/>
      <c r="AG21" s="358"/>
      <c r="AH21" s="351" t="str">
        <f t="shared" si="10"/>
        <v/>
      </c>
      <c r="AI21" s="351"/>
      <c r="AJ21" s="128" t="str">
        <f t="shared" si="11"/>
        <v/>
      </c>
      <c r="AK21" s="129"/>
      <c r="AL21" s="129"/>
      <c r="AM21" s="130"/>
      <c r="AN21" s="160" t="str">
        <f t="shared" si="3"/>
        <v/>
      </c>
      <c r="AO21" s="161"/>
      <c r="AP21" s="162"/>
      <c r="AQ21" s="352" t="str">
        <f t="shared" si="4"/>
        <v/>
      </c>
      <c r="AR21" s="353"/>
      <c r="AS21" s="354"/>
      <c r="AT21" s="163" t="str">
        <f t="shared" si="5"/>
        <v/>
      </c>
      <c r="AU21" s="164"/>
      <c r="AV21" s="165"/>
      <c r="AW21" s="166"/>
      <c r="AX21" s="166"/>
      <c r="AY21" s="159"/>
      <c r="AZ21" s="159"/>
      <c r="BA21" s="63" t="e">
        <f t="shared" si="12"/>
        <v>#VALUE!</v>
      </c>
      <c r="BB21" s="64" t="str">
        <f t="shared" si="6"/>
        <v/>
      </c>
      <c r="BC21" s="65" t="str">
        <f t="shared" si="7"/>
        <v/>
      </c>
      <c r="BD21" s="66">
        <f t="shared" si="8"/>
        <v>1</v>
      </c>
      <c r="BG21" s="2" t="s">
        <v>121</v>
      </c>
      <c r="BH21" s="13">
        <f>Q9</f>
        <v>690</v>
      </c>
    </row>
    <row r="22" spans="2:61" ht="24" customHeight="1" x14ac:dyDescent="0.2">
      <c r="B22" s="19"/>
      <c r="C22" s="19"/>
      <c r="D22" s="343"/>
      <c r="E22" s="343"/>
      <c r="F22" s="343"/>
      <c r="G22" s="343"/>
      <c r="H22" s="343"/>
      <c r="I22" s="376"/>
      <c r="J22" s="377"/>
      <c r="K22" s="378"/>
      <c r="L22" s="341"/>
      <c r="M22" s="376"/>
      <c r="N22" s="377"/>
      <c r="O22" s="378"/>
      <c r="P22" s="341"/>
      <c r="Q22" s="346" t="str">
        <f t="shared" si="14"/>
        <v/>
      </c>
      <c r="R22" s="347"/>
      <c r="S22" s="348"/>
      <c r="T22" s="349"/>
      <c r="U22" s="350"/>
      <c r="V22" s="355"/>
      <c r="W22" s="123"/>
      <c r="X22" s="349"/>
      <c r="Y22" s="350"/>
      <c r="Z22" s="355"/>
      <c r="AA22" s="123"/>
      <c r="AB22" s="344">
        <v>1</v>
      </c>
      <c r="AC22" s="344"/>
      <c r="AD22" s="344"/>
      <c r="AE22" s="356" t="str">
        <f t="shared" si="1"/>
        <v/>
      </c>
      <c r="AF22" s="357"/>
      <c r="AG22" s="358"/>
      <c r="AH22" s="351" t="str">
        <f t="shared" si="10"/>
        <v/>
      </c>
      <c r="AI22" s="351"/>
      <c r="AJ22" s="128" t="str">
        <f t="shared" si="11"/>
        <v/>
      </c>
      <c r="AK22" s="129"/>
      <c r="AL22" s="129"/>
      <c r="AM22" s="130"/>
      <c r="AN22" s="160" t="str">
        <f t="shared" si="3"/>
        <v/>
      </c>
      <c r="AO22" s="161"/>
      <c r="AP22" s="162"/>
      <c r="AQ22" s="352" t="str">
        <f t="shared" si="4"/>
        <v/>
      </c>
      <c r="AR22" s="353"/>
      <c r="AS22" s="354"/>
      <c r="AT22" s="163" t="str">
        <f t="shared" si="5"/>
        <v/>
      </c>
      <c r="AU22" s="164"/>
      <c r="AV22" s="165"/>
      <c r="AW22" s="166"/>
      <c r="AX22" s="166"/>
      <c r="AY22" s="159"/>
      <c r="AZ22" s="159"/>
      <c r="BA22" s="63" t="e">
        <f t="shared" si="12"/>
        <v>#VALUE!</v>
      </c>
      <c r="BB22" s="64" t="str">
        <f t="shared" si="6"/>
        <v/>
      </c>
      <c r="BC22" s="65" t="str">
        <f t="shared" si="7"/>
        <v/>
      </c>
      <c r="BD22" s="66">
        <f t="shared" si="8"/>
        <v>1</v>
      </c>
      <c r="BG22" s="2" t="s">
        <v>122</v>
      </c>
      <c r="BH22" s="13">
        <f>Y9</f>
        <v>570</v>
      </c>
    </row>
    <row r="23" spans="2:61" ht="24" customHeight="1" x14ac:dyDescent="0.2">
      <c r="B23" s="19"/>
      <c r="C23" s="19"/>
      <c r="D23" s="343"/>
      <c r="E23" s="343"/>
      <c r="F23" s="343"/>
      <c r="G23" s="343"/>
      <c r="H23" s="343"/>
      <c r="I23" s="344"/>
      <c r="J23" s="345"/>
      <c r="K23" s="341"/>
      <c r="L23" s="342"/>
      <c r="M23" s="344"/>
      <c r="N23" s="345"/>
      <c r="O23" s="341"/>
      <c r="P23" s="342"/>
      <c r="Q23" s="346" t="str">
        <f t="shared" si="14"/>
        <v/>
      </c>
      <c r="R23" s="347"/>
      <c r="S23" s="348"/>
      <c r="T23" s="349"/>
      <c r="U23" s="350"/>
      <c r="V23" s="355"/>
      <c r="W23" s="123"/>
      <c r="X23" s="349"/>
      <c r="Y23" s="350"/>
      <c r="Z23" s="355"/>
      <c r="AA23" s="123"/>
      <c r="AB23" s="344">
        <v>1</v>
      </c>
      <c r="AC23" s="344"/>
      <c r="AD23" s="344"/>
      <c r="AE23" s="356" t="str">
        <f t="shared" si="1"/>
        <v/>
      </c>
      <c r="AF23" s="357"/>
      <c r="AG23" s="358"/>
      <c r="AH23" s="351" t="str">
        <f t="shared" si="10"/>
        <v/>
      </c>
      <c r="AI23" s="351"/>
      <c r="AJ23" s="128" t="str">
        <f t="shared" si="11"/>
        <v/>
      </c>
      <c r="AK23" s="129"/>
      <c r="AL23" s="129"/>
      <c r="AM23" s="130"/>
      <c r="AN23" s="160" t="str">
        <f t="shared" si="3"/>
        <v/>
      </c>
      <c r="AO23" s="161"/>
      <c r="AP23" s="162"/>
      <c r="AQ23" s="352" t="str">
        <f t="shared" si="4"/>
        <v/>
      </c>
      <c r="AR23" s="353"/>
      <c r="AS23" s="354"/>
      <c r="AT23" s="163" t="str">
        <f t="shared" si="5"/>
        <v/>
      </c>
      <c r="AU23" s="164"/>
      <c r="AV23" s="165"/>
      <c r="AW23" s="166"/>
      <c r="AX23" s="166"/>
      <c r="AY23" s="159"/>
      <c r="AZ23" s="159"/>
      <c r="BA23" s="63" t="e">
        <f t="shared" si="12"/>
        <v>#VALUE!</v>
      </c>
      <c r="BB23" s="64" t="str">
        <f t="shared" si="6"/>
        <v/>
      </c>
      <c r="BC23" s="65" t="str">
        <f t="shared" si="7"/>
        <v/>
      </c>
      <c r="BD23" s="66">
        <f t="shared" si="8"/>
        <v>1</v>
      </c>
      <c r="BG23" s="2" t="s">
        <v>123</v>
      </c>
      <c r="BH23" s="13">
        <f>AG9</f>
        <v>500</v>
      </c>
    </row>
    <row r="24" spans="2:61" ht="24" customHeight="1" x14ac:dyDescent="0.2">
      <c r="B24" s="19"/>
      <c r="C24" s="19"/>
      <c r="D24" s="343"/>
      <c r="E24" s="343"/>
      <c r="F24" s="343"/>
      <c r="G24" s="343"/>
      <c r="H24" s="343"/>
      <c r="I24" s="344"/>
      <c r="J24" s="345"/>
      <c r="K24" s="341"/>
      <c r="L24" s="342"/>
      <c r="M24" s="344"/>
      <c r="N24" s="345"/>
      <c r="O24" s="341"/>
      <c r="P24" s="342"/>
      <c r="Q24" s="346" t="str">
        <f t="shared" si="14"/>
        <v/>
      </c>
      <c r="R24" s="347"/>
      <c r="S24" s="348"/>
      <c r="T24" s="349"/>
      <c r="U24" s="350"/>
      <c r="V24" s="355"/>
      <c r="W24" s="123"/>
      <c r="X24" s="349"/>
      <c r="Y24" s="350"/>
      <c r="Z24" s="355"/>
      <c r="AA24" s="123"/>
      <c r="AB24" s="344">
        <v>1</v>
      </c>
      <c r="AC24" s="344"/>
      <c r="AD24" s="344"/>
      <c r="AE24" s="356" t="str">
        <f t="shared" si="1"/>
        <v/>
      </c>
      <c r="AF24" s="357"/>
      <c r="AG24" s="358"/>
      <c r="AH24" s="351" t="str">
        <f t="shared" si="10"/>
        <v/>
      </c>
      <c r="AI24" s="351"/>
      <c r="AJ24" s="128" t="str">
        <f t="shared" si="11"/>
        <v/>
      </c>
      <c r="AK24" s="129"/>
      <c r="AL24" s="129"/>
      <c r="AM24" s="130"/>
      <c r="AN24" s="160" t="str">
        <f t="shared" si="3"/>
        <v/>
      </c>
      <c r="AO24" s="161"/>
      <c r="AP24" s="162"/>
      <c r="AQ24" s="352" t="str">
        <f t="shared" si="4"/>
        <v/>
      </c>
      <c r="AR24" s="353"/>
      <c r="AS24" s="354"/>
      <c r="AT24" s="163" t="str">
        <f t="shared" si="5"/>
        <v/>
      </c>
      <c r="AU24" s="164"/>
      <c r="AV24" s="165"/>
      <c r="AW24" s="166"/>
      <c r="AX24" s="166"/>
      <c r="AY24" s="159"/>
      <c r="AZ24" s="159"/>
      <c r="BA24" s="63" t="e">
        <f t="shared" si="12"/>
        <v>#VALUE!</v>
      </c>
      <c r="BB24" s="64" t="str">
        <f t="shared" si="6"/>
        <v/>
      </c>
      <c r="BC24" s="65" t="str">
        <f t="shared" si="7"/>
        <v/>
      </c>
      <c r="BD24" s="66">
        <f t="shared" si="8"/>
        <v>1</v>
      </c>
      <c r="BG24" s="2" t="s">
        <v>124</v>
      </c>
      <c r="BH24" s="13">
        <f>AO9</f>
        <v>440</v>
      </c>
    </row>
    <row r="25" spans="2:61" ht="24" customHeight="1" x14ac:dyDescent="0.2">
      <c r="B25" s="19"/>
      <c r="C25" s="19"/>
      <c r="D25" s="343"/>
      <c r="E25" s="343"/>
      <c r="F25" s="343"/>
      <c r="G25" s="343"/>
      <c r="H25" s="343"/>
      <c r="I25" s="344"/>
      <c r="J25" s="345"/>
      <c r="K25" s="341"/>
      <c r="L25" s="342"/>
      <c r="M25" s="344"/>
      <c r="N25" s="345"/>
      <c r="O25" s="341"/>
      <c r="P25" s="342"/>
      <c r="Q25" s="346" t="str">
        <f t="shared" si="14"/>
        <v/>
      </c>
      <c r="R25" s="347"/>
      <c r="S25" s="348"/>
      <c r="T25" s="349"/>
      <c r="U25" s="350"/>
      <c r="V25" s="355"/>
      <c r="W25" s="123"/>
      <c r="X25" s="349"/>
      <c r="Y25" s="350"/>
      <c r="Z25" s="355"/>
      <c r="AA25" s="123"/>
      <c r="AB25" s="344">
        <v>1</v>
      </c>
      <c r="AC25" s="344"/>
      <c r="AD25" s="344"/>
      <c r="AE25" s="356" t="str">
        <f t="shared" si="1"/>
        <v/>
      </c>
      <c r="AF25" s="357"/>
      <c r="AG25" s="358"/>
      <c r="AH25" s="351" t="str">
        <f t="shared" si="10"/>
        <v/>
      </c>
      <c r="AI25" s="351"/>
      <c r="AJ25" s="128" t="str">
        <f t="shared" si="11"/>
        <v/>
      </c>
      <c r="AK25" s="129"/>
      <c r="AL25" s="129"/>
      <c r="AM25" s="130"/>
      <c r="AN25" s="160" t="str">
        <f t="shared" si="3"/>
        <v/>
      </c>
      <c r="AO25" s="161"/>
      <c r="AP25" s="162"/>
      <c r="AQ25" s="352" t="str">
        <f t="shared" si="4"/>
        <v/>
      </c>
      <c r="AR25" s="353"/>
      <c r="AS25" s="354"/>
      <c r="AT25" s="163" t="str">
        <f t="shared" si="5"/>
        <v/>
      </c>
      <c r="AU25" s="164"/>
      <c r="AV25" s="165"/>
      <c r="AW25" s="166"/>
      <c r="AX25" s="166"/>
      <c r="AY25" s="159"/>
      <c r="AZ25" s="159"/>
      <c r="BA25" s="63" t="e">
        <f t="shared" si="12"/>
        <v>#VALUE!</v>
      </c>
      <c r="BB25" s="64" t="str">
        <f t="shared" si="6"/>
        <v/>
      </c>
      <c r="BC25" s="65" t="str">
        <f t="shared" si="7"/>
        <v/>
      </c>
      <c r="BD25" s="66">
        <f t="shared" si="8"/>
        <v>1</v>
      </c>
    </row>
    <row r="26" spans="2:61" ht="24" customHeight="1" x14ac:dyDescent="0.2">
      <c r="B26" s="19"/>
      <c r="C26" s="19"/>
      <c r="D26" s="344"/>
      <c r="E26" s="344"/>
      <c r="F26" s="344"/>
      <c r="G26" s="344"/>
      <c r="H26" s="344"/>
      <c r="I26" s="344"/>
      <c r="J26" s="345"/>
      <c r="K26" s="363"/>
      <c r="L26" s="344"/>
      <c r="M26" s="344"/>
      <c r="N26" s="345"/>
      <c r="O26" s="363"/>
      <c r="P26" s="344"/>
      <c r="Q26" s="346" t="str">
        <f t="shared" si="14"/>
        <v/>
      </c>
      <c r="R26" s="347"/>
      <c r="S26" s="348"/>
      <c r="T26" s="121"/>
      <c r="U26" s="122"/>
      <c r="V26" s="123"/>
      <c r="W26" s="124"/>
      <c r="X26" s="121"/>
      <c r="Y26" s="122"/>
      <c r="Z26" s="123"/>
      <c r="AA26" s="124"/>
      <c r="AB26" s="344">
        <v>1</v>
      </c>
      <c r="AC26" s="344"/>
      <c r="AD26" s="344"/>
      <c r="AE26" s="356" t="str">
        <f t="shared" si="1"/>
        <v/>
      </c>
      <c r="AF26" s="357"/>
      <c r="AG26" s="358"/>
      <c r="AH26" s="379" t="str">
        <f t="shared" si="10"/>
        <v/>
      </c>
      <c r="AI26" s="380"/>
      <c r="AJ26" s="128" t="str">
        <f t="shared" si="11"/>
        <v/>
      </c>
      <c r="AK26" s="129"/>
      <c r="AL26" s="129"/>
      <c r="AM26" s="130"/>
      <c r="AN26" s="268" t="str">
        <f t="shared" si="3"/>
        <v/>
      </c>
      <c r="AO26" s="268"/>
      <c r="AP26" s="268"/>
      <c r="AQ26" s="352" t="str">
        <f t="shared" si="4"/>
        <v/>
      </c>
      <c r="AR26" s="353"/>
      <c r="AS26" s="354"/>
      <c r="AT26" s="131" t="str">
        <f t="shared" si="5"/>
        <v/>
      </c>
      <c r="AU26" s="131"/>
      <c r="AV26" s="131"/>
      <c r="AW26" s="131"/>
      <c r="AX26" s="131"/>
      <c r="AY26" s="131"/>
      <c r="AZ26" s="131"/>
      <c r="BA26" s="63" t="e">
        <f t="shared" si="12"/>
        <v>#VALUE!</v>
      </c>
      <c r="BB26" s="64" t="str">
        <f t="shared" si="6"/>
        <v/>
      </c>
      <c r="BC26" s="65" t="str">
        <f t="shared" si="7"/>
        <v/>
      </c>
      <c r="BD26" s="66">
        <f t="shared" si="8"/>
        <v>1</v>
      </c>
    </row>
    <row r="27" spans="2:61" ht="24" customHeight="1" x14ac:dyDescent="0.2">
      <c r="B27" s="19"/>
      <c r="C27" s="19"/>
      <c r="D27" s="344"/>
      <c r="E27" s="344"/>
      <c r="F27" s="344"/>
      <c r="G27" s="344"/>
      <c r="H27" s="344"/>
      <c r="I27" s="344"/>
      <c r="J27" s="345"/>
      <c r="K27" s="341"/>
      <c r="L27" s="342"/>
      <c r="M27" s="344"/>
      <c r="N27" s="345"/>
      <c r="O27" s="341"/>
      <c r="P27" s="342"/>
      <c r="Q27" s="346" t="str">
        <f t="shared" ref="Q27:Q44" si="15">IF(O27="","",MROUND(((((M27-I27)*60)+O27-K27))/60,0.5))</f>
        <v/>
      </c>
      <c r="R27" s="347"/>
      <c r="S27" s="348"/>
      <c r="T27" s="121"/>
      <c r="U27" s="122"/>
      <c r="V27" s="123"/>
      <c r="W27" s="124"/>
      <c r="X27" s="121"/>
      <c r="Y27" s="122"/>
      <c r="Z27" s="123"/>
      <c r="AA27" s="124"/>
      <c r="AB27" s="344">
        <v>1</v>
      </c>
      <c r="AC27" s="344"/>
      <c r="AD27" s="344"/>
      <c r="AE27" s="356" t="str">
        <f t="shared" si="1"/>
        <v/>
      </c>
      <c r="AF27" s="357"/>
      <c r="AG27" s="358"/>
      <c r="AH27" s="379" t="str">
        <f t="shared" si="10"/>
        <v/>
      </c>
      <c r="AI27" s="380"/>
      <c r="AJ27" s="128" t="str">
        <f t="shared" si="11"/>
        <v/>
      </c>
      <c r="AK27" s="129"/>
      <c r="AL27" s="129"/>
      <c r="AM27" s="130"/>
      <c r="AN27" s="268" t="str">
        <f t="shared" si="3"/>
        <v/>
      </c>
      <c r="AO27" s="268"/>
      <c r="AP27" s="268"/>
      <c r="AQ27" s="352" t="str">
        <f t="shared" si="4"/>
        <v/>
      </c>
      <c r="AR27" s="353"/>
      <c r="AS27" s="354"/>
      <c r="AT27" s="131" t="str">
        <f t="shared" si="5"/>
        <v/>
      </c>
      <c r="AU27" s="131"/>
      <c r="AV27" s="131"/>
      <c r="AW27" s="131"/>
      <c r="AX27" s="131"/>
      <c r="AY27" s="131"/>
      <c r="AZ27" s="131"/>
      <c r="BA27" s="63" t="e">
        <f t="shared" si="12"/>
        <v>#VALUE!</v>
      </c>
      <c r="BB27" s="64" t="str">
        <f t="shared" si="6"/>
        <v/>
      </c>
      <c r="BC27" s="65" t="str">
        <f t="shared" si="7"/>
        <v/>
      </c>
      <c r="BD27" s="66">
        <f t="shared" si="8"/>
        <v>1</v>
      </c>
    </row>
    <row r="28" spans="2:61" ht="24" customHeight="1" x14ac:dyDescent="0.2">
      <c r="B28" s="19"/>
      <c r="C28" s="19"/>
      <c r="D28" s="344"/>
      <c r="E28" s="344"/>
      <c r="F28" s="344"/>
      <c r="G28" s="344"/>
      <c r="H28" s="344"/>
      <c r="I28" s="344"/>
      <c r="J28" s="345"/>
      <c r="K28" s="341"/>
      <c r="L28" s="342"/>
      <c r="M28" s="344"/>
      <c r="N28" s="345"/>
      <c r="O28" s="341"/>
      <c r="P28" s="342"/>
      <c r="Q28" s="346" t="str">
        <f t="shared" si="15"/>
        <v/>
      </c>
      <c r="R28" s="347"/>
      <c r="S28" s="348"/>
      <c r="T28" s="121"/>
      <c r="U28" s="122"/>
      <c r="V28" s="123"/>
      <c r="W28" s="124"/>
      <c r="X28" s="121"/>
      <c r="Y28" s="122"/>
      <c r="Z28" s="123"/>
      <c r="AA28" s="124"/>
      <c r="AB28" s="344">
        <v>1</v>
      </c>
      <c r="AC28" s="344"/>
      <c r="AD28" s="344"/>
      <c r="AE28" s="356" t="str">
        <f t="shared" si="1"/>
        <v/>
      </c>
      <c r="AF28" s="357"/>
      <c r="AG28" s="358"/>
      <c r="AH28" s="351" t="str">
        <f t="shared" si="10"/>
        <v/>
      </c>
      <c r="AI28" s="351"/>
      <c r="AJ28" s="128" t="str">
        <f t="shared" si="11"/>
        <v/>
      </c>
      <c r="AK28" s="129"/>
      <c r="AL28" s="129"/>
      <c r="AM28" s="130"/>
      <c r="AN28" s="268" t="str">
        <f t="shared" si="3"/>
        <v/>
      </c>
      <c r="AO28" s="268"/>
      <c r="AP28" s="268"/>
      <c r="AQ28" s="352" t="str">
        <f t="shared" si="4"/>
        <v/>
      </c>
      <c r="AR28" s="353"/>
      <c r="AS28" s="354"/>
      <c r="AT28" s="131" t="str">
        <f t="shared" si="5"/>
        <v/>
      </c>
      <c r="AU28" s="131"/>
      <c r="AV28" s="131"/>
      <c r="AW28" s="131"/>
      <c r="AX28" s="131"/>
      <c r="AY28" s="131"/>
      <c r="AZ28" s="131"/>
      <c r="BA28" s="63" t="e">
        <f t="shared" si="12"/>
        <v>#VALUE!</v>
      </c>
      <c r="BB28" s="64" t="str">
        <f t="shared" si="6"/>
        <v/>
      </c>
      <c r="BC28" s="65" t="str">
        <f t="shared" si="7"/>
        <v/>
      </c>
      <c r="BD28" s="66">
        <f t="shared" si="8"/>
        <v>1</v>
      </c>
    </row>
    <row r="29" spans="2:61" ht="24" customHeight="1" x14ac:dyDescent="0.2">
      <c r="B29" s="19"/>
      <c r="C29" s="19"/>
      <c r="D29" s="344"/>
      <c r="E29" s="344"/>
      <c r="F29" s="344"/>
      <c r="G29" s="344"/>
      <c r="H29" s="344"/>
      <c r="I29" s="344"/>
      <c r="J29" s="345"/>
      <c r="K29" s="341"/>
      <c r="L29" s="342"/>
      <c r="M29" s="344"/>
      <c r="N29" s="345"/>
      <c r="O29" s="341"/>
      <c r="P29" s="342"/>
      <c r="Q29" s="346" t="str">
        <f t="shared" si="15"/>
        <v/>
      </c>
      <c r="R29" s="347"/>
      <c r="S29" s="348"/>
      <c r="T29" s="121"/>
      <c r="U29" s="122"/>
      <c r="V29" s="123"/>
      <c r="W29" s="124"/>
      <c r="X29" s="121"/>
      <c r="Y29" s="122"/>
      <c r="Z29" s="123"/>
      <c r="AA29" s="124"/>
      <c r="AB29" s="344">
        <v>1</v>
      </c>
      <c r="AC29" s="344"/>
      <c r="AD29" s="344"/>
      <c r="AE29" s="356" t="str">
        <f t="shared" si="1"/>
        <v/>
      </c>
      <c r="AF29" s="357"/>
      <c r="AG29" s="358"/>
      <c r="AH29" s="351" t="str">
        <f t="shared" si="10"/>
        <v/>
      </c>
      <c r="AI29" s="351"/>
      <c r="AJ29" s="128" t="str">
        <f t="shared" si="11"/>
        <v/>
      </c>
      <c r="AK29" s="129"/>
      <c r="AL29" s="129"/>
      <c r="AM29" s="130"/>
      <c r="AN29" s="268" t="str">
        <f t="shared" si="3"/>
        <v/>
      </c>
      <c r="AO29" s="268"/>
      <c r="AP29" s="268"/>
      <c r="AQ29" s="352" t="str">
        <f t="shared" si="4"/>
        <v/>
      </c>
      <c r="AR29" s="353"/>
      <c r="AS29" s="354"/>
      <c r="AT29" s="131" t="str">
        <f t="shared" si="5"/>
        <v/>
      </c>
      <c r="AU29" s="131"/>
      <c r="AV29" s="131"/>
      <c r="AW29" s="131"/>
      <c r="AX29" s="131"/>
      <c r="AY29" s="131"/>
      <c r="AZ29" s="131"/>
      <c r="BA29" s="63" t="e">
        <f t="shared" si="12"/>
        <v>#VALUE!</v>
      </c>
      <c r="BB29" s="64" t="str">
        <f t="shared" si="6"/>
        <v/>
      </c>
      <c r="BC29" s="65" t="str">
        <f t="shared" si="7"/>
        <v/>
      </c>
      <c r="BD29" s="66">
        <f t="shared" si="8"/>
        <v>1</v>
      </c>
    </row>
    <row r="30" spans="2:61" ht="24" customHeight="1" x14ac:dyDescent="0.2">
      <c r="B30" s="19"/>
      <c r="C30" s="19"/>
      <c r="D30" s="344"/>
      <c r="E30" s="344"/>
      <c r="F30" s="344"/>
      <c r="G30" s="344"/>
      <c r="H30" s="344"/>
      <c r="I30" s="344"/>
      <c r="J30" s="345"/>
      <c r="K30" s="341"/>
      <c r="L30" s="342"/>
      <c r="M30" s="344"/>
      <c r="N30" s="345"/>
      <c r="O30" s="341"/>
      <c r="P30" s="342"/>
      <c r="Q30" s="346" t="str">
        <f t="shared" si="15"/>
        <v/>
      </c>
      <c r="R30" s="347"/>
      <c r="S30" s="348"/>
      <c r="T30" s="121"/>
      <c r="U30" s="122"/>
      <c r="V30" s="123"/>
      <c r="W30" s="124"/>
      <c r="X30" s="121"/>
      <c r="Y30" s="122"/>
      <c r="Z30" s="123"/>
      <c r="AA30" s="124"/>
      <c r="AB30" s="344">
        <v>1</v>
      </c>
      <c r="AC30" s="344"/>
      <c r="AD30" s="344"/>
      <c r="AE30" s="356" t="str">
        <f t="shared" si="1"/>
        <v/>
      </c>
      <c r="AF30" s="357"/>
      <c r="AG30" s="358"/>
      <c r="AH30" s="351" t="str">
        <f t="shared" si="10"/>
        <v/>
      </c>
      <c r="AI30" s="351"/>
      <c r="AJ30" s="128" t="str">
        <f t="shared" si="11"/>
        <v/>
      </c>
      <c r="AK30" s="129"/>
      <c r="AL30" s="129"/>
      <c r="AM30" s="130"/>
      <c r="AN30" s="268" t="str">
        <f t="shared" si="3"/>
        <v/>
      </c>
      <c r="AO30" s="268"/>
      <c r="AP30" s="268"/>
      <c r="AQ30" s="352" t="str">
        <f t="shared" si="4"/>
        <v/>
      </c>
      <c r="AR30" s="353"/>
      <c r="AS30" s="354"/>
      <c r="AT30" s="131" t="str">
        <f t="shared" si="5"/>
        <v/>
      </c>
      <c r="AU30" s="131"/>
      <c r="AV30" s="131"/>
      <c r="AW30" s="131"/>
      <c r="AX30" s="131"/>
      <c r="AY30" s="131"/>
      <c r="AZ30" s="131"/>
      <c r="BA30" s="63" t="e">
        <f t="shared" si="12"/>
        <v>#VALUE!</v>
      </c>
      <c r="BB30" s="64" t="str">
        <f t="shared" si="6"/>
        <v/>
      </c>
      <c r="BC30" s="65" t="str">
        <f t="shared" si="7"/>
        <v/>
      </c>
      <c r="BD30" s="66">
        <f t="shared" si="8"/>
        <v>1</v>
      </c>
    </row>
    <row r="31" spans="2:61" ht="24" customHeight="1" x14ac:dyDescent="0.2">
      <c r="B31" s="19"/>
      <c r="C31" s="19"/>
      <c r="D31" s="344"/>
      <c r="E31" s="344"/>
      <c r="F31" s="344"/>
      <c r="G31" s="344"/>
      <c r="H31" s="344"/>
      <c r="I31" s="344"/>
      <c r="J31" s="345"/>
      <c r="K31" s="341"/>
      <c r="L31" s="342"/>
      <c r="M31" s="344"/>
      <c r="N31" s="345"/>
      <c r="O31" s="341"/>
      <c r="P31" s="342"/>
      <c r="Q31" s="346" t="str">
        <f t="shared" si="15"/>
        <v/>
      </c>
      <c r="R31" s="347"/>
      <c r="S31" s="348"/>
      <c r="T31" s="121"/>
      <c r="U31" s="122"/>
      <c r="V31" s="123"/>
      <c r="W31" s="124"/>
      <c r="X31" s="121"/>
      <c r="Y31" s="122"/>
      <c r="Z31" s="123"/>
      <c r="AA31" s="124"/>
      <c r="AB31" s="344">
        <v>1</v>
      </c>
      <c r="AC31" s="344"/>
      <c r="AD31" s="344"/>
      <c r="AE31" s="356" t="str">
        <f t="shared" si="1"/>
        <v/>
      </c>
      <c r="AF31" s="357"/>
      <c r="AG31" s="358"/>
      <c r="AH31" s="351" t="str">
        <f t="shared" si="10"/>
        <v/>
      </c>
      <c r="AI31" s="351"/>
      <c r="AJ31" s="128" t="str">
        <f t="shared" si="11"/>
        <v/>
      </c>
      <c r="AK31" s="129"/>
      <c r="AL31" s="129"/>
      <c r="AM31" s="130"/>
      <c r="AN31" s="268" t="str">
        <f t="shared" si="3"/>
        <v/>
      </c>
      <c r="AO31" s="268"/>
      <c r="AP31" s="268"/>
      <c r="AQ31" s="352" t="str">
        <f t="shared" si="4"/>
        <v/>
      </c>
      <c r="AR31" s="353"/>
      <c r="AS31" s="354"/>
      <c r="AT31" s="131" t="str">
        <f t="shared" si="5"/>
        <v/>
      </c>
      <c r="AU31" s="131"/>
      <c r="AV31" s="131"/>
      <c r="AW31" s="131"/>
      <c r="AX31" s="131"/>
      <c r="AY31" s="131"/>
      <c r="AZ31" s="131"/>
      <c r="BA31" s="63" t="e">
        <f t="shared" si="12"/>
        <v>#VALUE!</v>
      </c>
      <c r="BB31" s="64" t="str">
        <f t="shared" si="6"/>
        <v/>
      </c>
      <c r="BC31" s="65" t="str">
        <f t="shared" si="7"/>
        <v/>
      </c>
      <c r="BD31" s="66">
        <f t="shared" si="8"/>
        <v>1</v>
      </c>
    </row>
    <row r="32" spans="2:61" ht="24" customHeight="1" x14ac:dyDescent="0.2">
      <c r="B32" s="19"/>
      <c r="C32" s="19"/>
      <c r="D32" s="344"/>
      <c r="E32" s="344"/>
      <c r="F32" s="344"/>
      <c r="G32" s="344"/>
      <c r="H32" s="344"/>
      <c r="I32" s="344"/>
      <c r="J32" s="345"/>
      <c r="K32" s="341"/>
      <c r="L32" s="342"/>
      <c r="M32" s="344"/>
      <c r="N32" s="345"/>
      <c r="O32" s="341"/>
      <c r="P32" s="342"/>
      <c r="Q32" s="346" t="str">
        <f t="shared" si="15"/>
        <v/>
      </c>
      <c r="R32" s="347"/>
      <c r="S32" s="348"/>
      <c r="T32" s="121"/>
      <c r="U32" s="122"/>
      <c r="V32" s="123"/>
      <c r="W32" s="124"/>
      <c r="X32" s="121"/>
      <c r="Y32" s="122"/>
      <c r="Z32" s="123"/>
      <c r="AA32" s="124"/>
      <c r="AB32" s="344">
        <v>1</v>
      </c>
      <c r="AC32" s="344"/>
      <c r="AD32" s="344"/>
      <c r="AE32" s="356" t="str">
        <f t="shared" si="1"/>
        <v/>
      </c>
      <c r="AF32" s="357"/>
      <c r="AG32" s="358"/>
      <c r="AH32" s="351" t="str">
        <f t="shared" si="10"/>
        <v/>
      </c>
      <c r="AI32" s="351"/>
      <c r="AJ32" s="128" t="str">
        <f t="shared" si="11"/>
        <v/>
      </c>
      <c r="AK32" s="129"/>
      <c r="AL32" s="129"/>
      <c r="AM32" s="130"/>
      <c r="AN32" s="268" t="str">
        <f t="shared" si="3"/>
        <v/>
      </c>
      <c r="AO32" s="268"/>
      <c r="AP32" s="268"/>
      <c r="AQ32" s="352" t="str">
        <f t="shared" si="4"/>
        <v/>
      </c>
      <c r="AR32" s="353"/>
      <c r="AS32" s="354"/>
      <c r="AT32" s="131" t="str">
        <f t="shared" si="5"/>
        <v/>
      </c>
      <c r="AU32" s="131"/>
      <c r="AV32" s="131"/>
      <c r="AW32" s="131"/>
      <c r="AX32" s="131"/>
      <c r="AY32" s="131"/>
      <c r="AZ32" s="131"/>
      <c r="BA32" s="63" t="e">
        <f t="shared" si="12"/>
        <v>#VALUE!</v>
      </c>
      <c r="BB32" s="64" t="str">
        <f t="shared" si="6"/>
        <v/>
      </c>
      <c r="BC32" s="65" t="str">
        <f t="shared" si="7"/>
        <v/>
      </c>
      <c r="BD32" s="66">
        <f t="shared" si="8"/>
        <v>1</v>
      </c>
    </row>
    <row r="33" spans="2:56" ht="24" customHeight="1" x14ac:dyDescent="0.2">
      <c r="B33" s="19"/>
      <c r="C33" s="19"/>
      <c r="D33" s="344"/>
      <c r="E33" s="344"/>
      <c r="F33" s="344"/>
      <c r="G33" s="344"/>
      <c r="H33" s="344"/>
      <c r="I33" s="344"/>
      <c r="J33" s="345"/>
      <c r="K33" s="341"/>
      <c r="L33" s="342"/>
      <c r="M33" s="344"/>
      <c r="N33" s="345"/>
      <c r="O33" s="341"/>
      <c r="P33" s="342"/>
      <c r="Q33" s="346" t="str">
        <f t="shared" si="15"/>
        <v/>
      </c>
      <c r="R33" s="347"/>
      <c r="S33" s="348"/>
      <c r="T33" s="121"/>
      <c r="U33" s="122"/>
      <c r="V33" s="123"/>
      <c r="W33" s="124"/>
      <c r="X33" s="121"/>
      <c r="Y33" s="122"/>
      <c r="Z33" s="123"/>
      <c r="AA33" s="124"/>
      <c r="AB33" s="344">
        <v>1</v>
      </c>
      <c r="AC33" s="344"/>
      <c r="AD33" s="344"/>
      <c r="AE33" s="356" t="str">
        <f t="shared" si="1"/>
        <v/>
      </c>
      <c r="AF33" s="357"/>
      <c r="AG33" s="358"/>
      <c r="AH33" s="351" t="str">
        <f t="shared" si="10"/>
        <v/>
      </c>
      <c r="AI33" s="351"/>
      <c r="AJ33" s="128" t="str">
        <f t="shared" si="11"/>
        <v/>
      </c>
      <c r="AK33" s="129"/>
      <c r="AL33" s="129"/>
      <c r="AM33" s="130"/>
      <c r="AN33" s="268" t="str">
        <f t="shared" si="3"/>
        <v/>
      </c>
      <c r="AO33" s="268"/>
      <c r="AP33" s="268"/>
      <c r="AQ33" s="352" t="str">
        <f t="shared" si="4"/>
        <v/>
      </c>
      <c r="AR33" s="353"/>
      <c r="AS33" s="354"/>
      <c r="AT33" s="131" t="str">
        <f t="shared" si="5"/>
        <v/>
      </c>
      <c r="AU33" s="131"/>
      <c r="AV33" s="131"/>
      <c r="AW33" s="131"/>
      <c r="AX33" s="131"/>
      <c r="AY33" s="131"/>
      <c r="AZ33" s="131"/>
      <c r="BA33" s="63" t="e">
        <f t="shared" si="12"/>
        <v>#VALUE!</v>
      </c>
      <c r="BB33" s="64" t="str">
        <f t="shared" si="6"/>
        <v/>
      </c>
      <c r="BC33" s="65" t="str">
        <f t="shared" si="7"/>
        <v/>
      </c>
      <c r="BD33" s="66">
        <f t="shared" si="8"/>
        <v>1</v>
      </c>
    </row>
    <row r="34" spans="2:56" ht="24" customHeight="1" x14ac:dyDescent="0.2">
      <c r="B34" s="19"/>
      <c r="C34" s="19"/>
      <c r="D34" s="344"/>
      <c r="E34" s="344"/>
      <c r="F34" s="344"/>
      <c r="G34" s="344"/>
      <c r="H34" s="344"/>
      <c r="I34" s="344"/>
      <c r="J34" s="345"/>
      <c r="K34" s="341"/>
      <c r="L34" s="342"/>
      <c r="M34" s="344"/>
      <c r="N34" s="345"/>
      <c r="O34" s="341"/>
      <c r="P34" s="342"/>
      <c r="Q34" s="346" t="str">
        <f t="shared" si="15"/>
        <v/>
      </c>
      <c r="R34" s="347"/>
      <c r="S34" s="348"/>
      <c r="T34" s="121"/>
      <c r="U34" s="122"/>
      <c r="V34" s="123"/>
      <c r="W34" s="124"/>
      <c r="X34" s="121"/>
      <c r="Y34" s="122"/>
      <c r="Z34" s="123"/>
      <c r="AA34" s="124"/>
      <c r="AB34" s="344">
        <v>1</v>
      </c>
      <c r="AC34" s="344"/>
      <c r="AD34" s="344"/>
      <c r="AE34" s="356" t="str">
        <f t="shared" si="1"/>
        <v/>
      </c>
      <c r="AF34" s="357"/>
      <c r="AG34" s="358"/>
      <c r="AH34" s="351" t="str">
        <f t="shared" si="10"/>
        <v/>
      </c>
      <c r="AI34" s="351"/>
      <c r="AJ34" s="128" t="str">
        <f t="shared" si="11"/>
        <v/>
      </c>
      <c r="AK34" s="129"/>
      <c r="AL34" s="129"/>
      <c r="AM34" s="130"/>
      <c r="AN34" s="268" t="str">
        <f t="shared" si="3"/>
        <v/>
      </c>
      <c r="AO34" s="268"/>
      <c r="AP34" s="268"/>
      <c r="AQ34" s="352" t="str">
        <f t="shared" si="4"/>
        <v/>
      </c>
      <c r="AR34" s="353"/>
      <c r="AS34" s="354"/>
      <c r="AT34" s="131" t="str">
        <f t="shared" si="5"/>
        <v/>
      </c>
      <c r="AU34" s="131"/>
      <c r="AV34" s="131"/>
      <c r="AW34" s="131"/>
      <c r="AX34" s="131"/>
      <c r="AY34" s="131"/>
      <c r="AZ34" s="131"/>
      <c r="BA34" s="63" t="e">
        <f t="shared" si="12"/>
        <v>#VALUE!</v>
      </c>
      <c r="BB34" s="64" t="str">
        <f t="shared" si="6"/>
        <v/>
      </c>
      <c r="BC34" s="65" t="str">
        <f t="shared" si="7"/>
        <v/>
      </c>
      <c r="BD34" s="66">
        <f t="shared" si="8"/>
        <v>1</v>
      </c>
    </row>
    <row r="35" spans="2:56" ht="24" customHeight="1" x14ac:dyDescent="0.2">
      <c r="B35" s="19"/>
      <c r="C35" s="19"/>
      <c r="D35" s="344"/>
      <c r="E35" s="344"/>
      <c r="F35" s="344"/>
      <c r="G35" s="344"/>
      <c r="H35" s="344"/>
      <c r="I35" s="344"/>
      <c r="J35" s="345"/>
      <c r="K35" s="341"/>
      <c r="L35" s="342"/>
      <c r="M35" s="344"/>
      <c r="N35" s="345"/>
      <c r="O35" s="341"/>
      <c r="P35" s="342"/>
      <c r="Q35" s="346" t="str">
        <f t="shared" si="15"/>
        <v/>
      </c>
      <c r="R35" s="347"/>
      <c r="S35" s="348"/>
      <c r="T35" s="121"/>
      <c r="U35" s="122"/>
      <c r="V35" s="123"/>
      <c r="W35" s="124"/>
      <c r="X35" s="121"/>
      <c r="Y35" s="122"/>
      <c r="Z35" s="123"/>
      <c r="AA35" s="124"/>
      <c r="AB35" s="344">
        <v>1</v>
      </c>
      <c r="AC35" s="344"/>
      <c r="AD35" s="344"/>
      <c r="AE35" s="356" t="str">
        <f t="shared" si="1"/>
        <v/>
      </c>
      <c r="AF35" s="357"/>
      <c r="AG35" s="358"/>
      <c r="AH35" s="351" t="str">
        <f t="shared" si="10"/>
        <v/>
      </c>
      <c r="AI35" s="351"/>
      <c r="AJ35" s="128" t="str">
        <f t="shared" si="11"/>
        <v/>
      </c>
      <c r="AK35" s="129"/>
      <c r="AL35" s="129"/>
      <c r="AM35" s="130"/>
      <c r="AN35" s="268" t="str">
        <f t="shared" si="3"/>
        <v/>
      </c>
      <c r="AO35" s="268"/>
      <c r="AP35" s="268"/>
      <c r="AQ35" s="352" t="str">
        <f t="shared" si="4"/>
        <v/>
      </c>
      <c r="AR35" s="353"/>
      <c r="AS35" s="354"/>
      <c r="AT35" s="131" t="str">
        <f t="shared" si="5"/>
        <v/>
      </c>
      <c r="AU35" s="131"/>
      <c r="AV35" s="131"/>
      <c r="AW35" s="131"/>
      <c r="AX35" s="131"/>
      <c r="AY35" s="131"/>
      <c r="AZ35" s="131"/>
      <c r="BA35" s="63" t="e">
        <f t="shared" si="12"/>
        <v>#VALUE!</v>
      </c>
      <c r="BB35" s="64" t="str">
        <f t="shared" si="6"/>
        <v/>
      </c>
      <c r="BC35" s="65" t="str">
        <f t="shared" si="7"/>
        <v/>
      </c>
      <c r="BD35" s="66">
        <f t="shared" si="8"/>
        <v>1</v>
      </c>
    </row>
    <row r="36" spans="2:56" ht="24" customHeight="1" x14ac:dyDescent="0.2">
      <c r="B36" s="19"/>
      <c r="C36" s="19"/>
      <c r="D36" s="344"/>
      <c r="E36" s="344"/>
      <c r="F36" s="344"/>
      <c r="G36" s="344"/>
      <c r="H36" s="344"/>
      <c r="I36" s="344"/>
      <c r="J36" s="345"/>
      <c r="K36" s="341"/>
      <c r="L36" s="342"/>
      <c r="M36" s="344"/>
      <c r="N36" s="345"/>
      <c r="O36" s="341"/>
      <c r="P36" s="342"/>
      <c r="Q36" s="346" t="str">
        <f t="shared" si="15"/>
        <v/>
      </c>
      <c r="R36" s="347"/>
      <c r="S36" s="348"/>
      <c r="T36" s="121"/>
      <c r="U36" s="122"/>
      <c r="V36" s="123"/>
      <c r="W36" s="124"/>
      <c r="X36" s="121"/>
      <c r="Y36" s="122"/>
      <c r="Z36" s="123"/>
      <c r="AA36" s="124"/>
      <c r="AB36" s="344">
        <v>1</v>
      </c>
      <c r="AC36" s="344"/>
      <c r="AD36" s="344"/>
      <c r="AE36" s="356" t="str">
        <f t="shared" si="1"/>
        <v/>
      </c>
      <c r="AF36" s="357"/>
      <c r="AG36" s="358"/>
      <c r="AH36" s="351" t="str">
        <f t="shared" si="10"/>
        <v/>
      </c>
      <c r="AI36" s="351"/>
      <c r="AJ36" s="128" t="str">
        <f t="shared" si="11"/>
        <v/>
      </c>
      <c r="AK36" s="129"/>
      <c r="AL36" s="129"/>
      <c r="AM36" s="130"/>
      <c r="AN36" s="268" t="str">
        <f t="shared" si="3"/>
        <v/>
      </c>
      <c r="AO36" s="268"/>
      <c r="AP36" s="268"/>
      <c r="AQ36" s="352" t="str">
        <f t="shared" si="4"/>
        <v/>
      </c>
      <c r="AR36" s="353"/>
      <c r="AS36" s="354"/>
      <c r="AT36" s="131" t="str">
        <f t="shared" si="5"/>
        <v/>
      </c>
      <c r="AU36" s="131"/>
      <c r="AV36" s="131"/>
      <c r="AW36" s="131"/>
      <c r="AX36" s="131"/>
      <c r="AY36" s="131"/>
      <c r="AZ36" s="131"/>
      <c r="BA36" s="63" t="e">
        <f t="shared" si="12"/>
        <v>#VALUE!</v>
      </c>
      <c r="BB36" s="64" t="str">
        <f t="shared" si="6"/>
        <v/>
      </c>
      <c r="BC36" s="65" t="str">
        <f t="shared" si="7"/>
        <v/>
      </c>
      <c r="BD36" s="66">
        <f t="shared" si="8"/>
        <v>1</v>
      </c>
    </row>
    <row r="37" spans="2:56" ht="24" customHeight="1" x14ac:dyDescent="0.2">
      <c r="B37" s="19"/>
      <c r="C37" s="19"/>
      <c r="D37" s="344"/>
      <c r="E37" s="344"/>
      <c r="F37" s="344"/>
      <c r="G37" s="344"/>
      <c r="H37" s="344"/>
      <c r="I37" s="344"/>
      <c r="J37" s="345"/>
      <c r="K37" s="341"/>
      <c r="L37" s="342"/>
      <c r="M37" s="344"/>
      <c r="N37" s="345"/>
      <c r="O37" s="341"/>
      <c r="P37" s="342"/>
      <c r="Q37" s="346" t="str">
        <f t="shared" si="15"/>
        <v/>
      </c>
      <c r="R37" s="347"/>
      <c r="S37" s="348"/>
      <c r="T37" s="121"/>
      <c r="U37" s="122"/>
      <c r="V37" s="123"/>
      <c r="W37" s="124"/>
      <c r="X37" s="121"/>
      <c r="Y37" s="122"/>
      <c r="Z37" s="123"/>
      <c r="AA37" s="124"/>
      <c r="AB37" s="344">
        <v>1</v>
      </c>
      <c r="AC37" s="344"/>
      <c r="AD37" s="344"/>
      <c r="AE37" s="356" t="str">
        <f t="shared" si="1"/>
        <v/>
      </c>
      <c r="AF37" s="357"/>
      <c r="AG37" s="358"/>
      <c r="AH37" s="351" t="str">
        <f t="shared" si="10"/>
        <v/>
      </c>
      <c r="AI37" s="351"/>
      <c r="AJ37" s="128" t="str">
        <f t="shared" si="11"/>
        <v/>
      </c>
      <c r="AK37" s="129"/>
      <c r="AL37" s="129"/>
      <c r="AM37" s="130"/>
      <c r="AN37" s="268" t="str">
        <f t="shared" si="3"/>
        <v/>
      </c>
      <c r="AO37" s="268"/>
      <c r="AP37" s="268"/>
      <c r="AQ37" s="352" t="str">
        <f t="shared" si="4"/>
        <v/>
      </c>
      <c r="AR37" s="353"/>
      <c r="AS37" s="354"/>
      <c r="AT37" s="131" t="str">
        <f t="shared" si="5"/>
        <v/>
      </c>
      <c r="AU37" s="131"/>
      <c r="AV37" s="131"/>
      <c r="AW37" s="131"/>
      <c r="AX37" s="131"/>
      <c r="AY37" s="131"/>
      <c r="AZ37" s="131"/>
      <c r="BA37" s="63" t="e">
        <f t="shared" si="12"/>
        <v>#VALUE!</v>
      </c>
      <c r="BB37" s="64" t="str">
        <f t="shared" si="6"/>
        <v/>
      </c>
      <c r="BC37" s="65" t="str">
        <f t="shared" si="7"/>
        <v/>
      </c>
      <c r="BD37" s="66">
        <f t="shared" si="8"/>
        <v>1</v>
      </c>
    </row>
    <row r="38" spans="2:56" ht="24" customHeight="1" x14ac:dyDescent="0.2">
      <c r="B38" s="19"/>
      <c r="C38" s="19"/>
      <c r="D38" s="344"/>
      <c r="E38" s="344"/>
      <c r="F38" s="344"/>
      <c r="G38" s="344"/>
      <c r="H38" s="344"/>
      <c r="I38" s="344"/>
      <c r="J38" s="345"/>
      <c r="K38" s="341"/>
      <c r="L38" s="342"/>
      <c r="M38" s="344"/>
      <c r="N38" s="345"/>
      <c r="O38" s="341"/>
      <c r="P38" s="342"/>
      <c r="Q38" s="346" t="str">
        <f t="shared" si="15"/>
        <v/>
      </c>
      <c r="R38" s="347"/>
      <c r="S38" s="348"/>
      <c r="T38" s="121"/>
      <c r="U38" s="122"/>
      <c r="V38" s="123"/>
      <c r="W38" s="124"/>
      <c r="X38" s="121"/>
      <c r="Y38" s="122"/>
      <c r="Z38" s="123"/>
      <c r="AA38" s="124"/>
      <c r="AB38" s="344">
        <v>1</v>
      </c>
      <c r="AC38" s="344"/>
      <c r="AD38" s="344"/>
      <c r="AE38" s="356" t="str">
        <f t="shared" si="1"/>
        <v/>
      </c>
      <c r="AF38" s="357"/>
      <c r="AG38" s="358"/>
      <c r="AH38" s="351" t="str">
        <f t="shared" si="10"/>
        <v/>
      </c>
      <c r="AI38" s="351"/>
      <c r="AJ38" s="128" t="str">
        <f t="shared" si="11"/>
        <v/>
      </c>
      <c r="AK38" s="129"/>
      <c r="AL38" s="129"/>
      <c r="AM38" s="130"/>
      <c r="AN38" s="268" t="str">
        <f t="shared" si="3"/>
        <v/>
      </c>
      <c r="AO38" s="268"/>
      <c r="AP38" s="268"/>
      <c r="AQ38" s="352" t="str">
        <f t="shared" si="4"/>
        <v/>
      </c>
      <c r="AR38" s="353"/>
      <c r="AS38" s="354"/>
      <c r="AT38" s="131" t="str">
        <f t="shared" si="5"/>
        <v/>
      </c>
      <c r="AU38" s="131"/>
      <c r="AV38" s="131"/>
      <c r="AW38" s="131"/>
      <c r="AX38" s="131"/>
      <c r="AY38" s="131"/>
      <c r="AZ38" s="131"/>
      <c r="BA38" s="63" t="e">
        <f t="shared" si="12"/>
        <v>#VALUE!</v>
      </c>
      <c r="BB38" s="64" t="str">
        <f t="shared" si="6"/>
        <v/>
      </c>
      <c r="BC38" s="65" t="str">
        <f t="shared" si="7"/>
        <v/>
      </c>
      <c r="BD38" s="66">
        <f t="shared" si="8"/>
        <v>1</v>
      </c>
    </row>
    <row r="39" spans="2:56" ht="24" customHeight="1" x14ac:dyDescent="0.2">
      <c r="B39" s="19"/>
      <c r="C39" s="19"/>
      <c r="D39" s="344"/>
      <c r="E39" s="344"/>
      <c r="F39" s="344"/>
      <c r="G39" s="344"/>
      <c r="H39" s="344"/>
      <c r="I39" s="344"/>
      <c r="J39" s="345"/>
      <c r="K39" s="341"/>
      <c r="L39" s="342"/>
      <c r="M39" s="344"/>
      <c r="N39" s="345"/>
      <c r="O39" s="341"/>
      <c r="P39" s="342"/>
      <c r="Q39" s="346" t="str">
        <f t="shared" si="15"/>
        <v/>
      </c>
      <c r="R39" s="347"/>
      <c r="S39" s="348"/>
      <c r="T39" s="121"/>
      <c r="U39" s="122"/>
      <c r="V39" s="123"/>
      <c r="W39" s="124"/>
      <c r="X39" s="121"/>
      <c r="Y39" s="122"/>
      <c r="Z39" s="123"/>
      <c r="AA39" s="124"/>
      <c r="AB39" s="344">
        <v>1</v>
      </c>
      <c r="AC39" s="344"/>
      <c r="AD39" s="344"/>
      <c r="AE39" s="356" t="str">
        <f t="shared" si="1"/>
        <v/>
      </c>
      <c r="AF39" s="357"/>
      <c r="AG39" s="358"/>
      <c r="AH39" s="351" t="str">
        <f t="shared" si="10"/>
        <v/>
      </c>
      <c r="AI39" s="351"/>
      <c r="AJ39" s="128" t="str">
        <f t="shared" si="11"/>
        <v/>
      </c>
      <c r="AK39" s="129"/>
      <c r="AL39" s="129"/>
      <c r="AM39" s="130"/>
      <c r="AN39" s="268" t="str">
        <f t="shared" si="3"/>
        <v/>
      </c>
      <c r="AO39" s="268"/>
      <c r="AP39" s="268"/>
      <c r="AQ39" s="352" t="str">
        <f t="shared" si="4"/>
        <v/>
      </c>
      <c r="AR39" s="353"/>
      <c r="AS39" s="354"/>
      <c r="AT39" s="131" t="str">
        <f t="shared" si="5"/>
        <v/>
      </c>
      <c r="AU39" s="131"/>
      <c r="AV39" s="131"/>
      <c r="AW39" s="131"/>
      <c r="AX39" s="131"/>
      <c r="AY39" s="131"/>
      <c r="AZ39" s="131"/>
      <c r="BA39" s="63" t="e">
        <f t="shared" si="12"/>
        <v>#VALUE!</v>
      </c>
      <c r="BB39" s="64" t="str">
        <f t="shared" si="6"/>
        <v/>
      </c>
      <c r="BC39" s="65" t="str">
        <f t="shared" si="7"/>
        <v/>
      </c>
      <c r="BD39" s="66">
        <f t="shared" si="8"/>
        <v>1</v>
      </c>
    </row>
    <row r="40" spans="2:56" ht="24" customHeight="1" x14ac:dyDescent="0.2">
      <c r="B40" s="19"/>
      <c r="C40" s="19"/>
      <c r="D40" s="344"/>
      <c r="E40" s="344"/>
      <c r="F40" s="344"/>
      <c r="G40" s="344"/>
      <c r="H40" s="344"/>
      <c r="I40" s="344"/>
      <c r="J40" s="345"/>
      <c r="K40" s="341"/>
      <c r="L40" s="342"/>
      <c r="M40" s="344"/>
      <c r="N40" s="345"/>
      <c r="O40" s="341"/>
      <c r="P40" s="342"/>
      <c r="Q40" s="346" t="str">
        <f t="shared" si="15"/>
        <v/>
      </c>
      <c r="R40" s="347"/>
      <c r="S40" s="348"/>
      <c r="T40" s="121"/>
      <c r="U40" s="122"/>
      <c r="V40" s="123"/>
      <c r="W40" s="124"/>
      <c r="X40" s="121"/>
      <c r="Y40" s="122"/>
      <c r="Z40" s="123"/>
      <c r="AA40" s="124"/>
      <c r="AB40" s="344">
        <v>1</v>
      </c>
      <c r="AC40" s="344"/>
      <c r="AD40" s="344"/>
      <c r="AE40" s="356" t="str">
        <f t="shared" si="1"/>
        <v/>
      </c>
      <c r="AF40" s="357"/>
      <c r="AG40" s="358"/>
      <c r="AH40" s="351" t="str">
        <f t="shared" si="10"/>
        <v/>
      </c>
      <c r="AI40" s="351"/>
      <c r="AJ40" s="128" t="str">
        <f t="shared" si="11"/>
        <v/>
      </c>
      <c r="AK40" s="129"/>
      <c r="AL40" s="129"/>
      <c r="AM40" s="130"/>
      <c r="AN40" s="268" t="str">
        <f t="shared" si="3"/>
        <v/>
      </c>
      <c r="AO40" s="268"/>
      <c r="AP40" s="268"/>
      <c r="AQ40" s="352" t="str">
        <f t="shared" si="4"/>
        <v/>
      </c>
      <c r="AR40" s="353"/>
      <c r="AS40" s="354"/>
      <c r="AT40" s="131" t="str">
        <f t="shared" si="5"/>
        <v/>
      </c>
      <c r="AU40" s="131"/>
      <c r="AV40" s="131"/>
      <c r="AW40" s="131"/>
      <c r="AX40" s="131"/>
      <c r="AY40" s="131"/>
      <c r="AZ40" s="131"/>
      <c r="BA40" s="63" t="e">
        <f t="shared" si="12"/>
        <v>#VALUE!</v>
      </c>
      <c r="BB40" s="64" t="str">
        <f t="shared" si="6"/>
        <v/>
      </c>
      <c r="BC40" s="65" t="str">
        <f t="shared" si="7"/>
        <v/>
      </c>
      <c r="BD40" s="66">
        <f t="shared" si="8"/>
        <v>1</v>
      </c>
    </row>
    <row r="41" spans="2:56" ht="24" customHeight="1" x14ac:dyDescent="0.2">
      <c r="B41" s="19"/>
      <c r="C41" s="19"/>
      <c r="D41" s="344"/>
      <c r="E41" s="344"/>
      <c r="F41" s="344"/>
      <c r="G41" s="344"/>
      <c r="H41" s="344"/>
      <c r="I41" s="344"/>
      <c r="J41" s="345"/>
      <c r="K41" s="341"/>
      <c r="L41" s="342"/>
      <c r="M41" s="344"/>
      <c r="N41" s="345"/>
      <c r="O41" s="341"/>
      <c r="P41" s="342"/>
      <c r="Q41" s="346" t="str">
        <f t="shared" si="15"/>
        <v/>
      </c>
      <c r="R41" s="347"/>
      <c r="S41" s="348"/>
      <c r="T41" s="121"/>
      <c r="U41" s="122"/>
      <c r="V41" s="123"/>
      <c r="W41" s="124"/>
      <c r="X41" s="121"/>
      <c r="Y41" s="122"/>
      <c r="Z41" s="123"/>
      <c r="AA41" s="124"/>
      <c r="AB41" s="344">
        <v>1</v>
      </c>
      <c r="AC41" s="344"/>
      <c r="AD41" s="344"/>
      <c r="AE41" s="356" t="str">
        <f t="shared" si="1"/>
        <v/>
      </c>
      <c r="AF41" s="357"/>
      <c r="AG41" s="358"/>
      <c r="AH41" s="351" t="str">
        <f t="shared" si="10"/>
        <v/>
      </c>
      <c r="AI41" s="351"/>
      <c r="AJ41" s="128" t="str">
        <f t="shared" si="11"/>
        <v/>
      </c>
      <c r="AK41" s="129"/>
      <c r="AL41" s="129"/>
      <c r="AM41" s="130"/>
      <c r="AN41" s="268" t="str">
        <f t="shared" si="3"/>
        <v/>
      </c>
      <c r="AO41" s="268"/>
      <c r="AP41" s="268"/>
      <c r="AQ41" s="352" t="str">
        <f t="shared" si="4"/>
        <v/>
      </c>
      <c r="AR41" s="353"/>
      <c r="AS41" s="354"/>
      <c r="AT41" s="131" t="str">
        <f t="shared" si="5"/>
        <v/>
      </c>
      <c r="AU41" s="131"/>
      <c r="AV41" s="131"/>
      <c r="AW41" s="131"/>
      <c r="AX41" s="131"/>
      <c r="AY41" s="131"/>
      <c r="AZ41" s="131"/>
      <c r="BA41" s="63" t="e">
        <f t="shared" si="12"/>
        <v>#VALUE!</v>
      </c>
      <c r="BB41" s="64" t="str">
        <f t="shared" si="6"/>
        <v/>
      </c>
      <c r="BC41" s="65" t="str">
        <f t="shared" si="7"/>
        <v/>
      </c>
      <c r="BD41" s="66">
        <f t="shared" si="8"/>
        <v>1</v>
      </c>
    </row>
    <row r="42" spans="2:56" ht="24" customHeight="1" x14ac:dyDescent="0.2">
      <c r="B42" s="19"/>
      <c r="C42" s="19"/>
      <c r="D42" s="344"/>
      <c r="E42" s="344"/>
      <c r="F42" s="344"/>
      <c r="G42" s="344"/>
      <c r="H42" s="344"/>
      <c r="I42" s="344"/>
      <c r="J42" s="345"/>
      <c r="K42" s="341"/>
      <c r="L42" s="342"/>
      <c r="M42" s="344"/>
      <c r="N42" s="345"/>
      <c r="O42" s="341"/>
      <c r="P42" s="342"/>
      <c r="Q42" s="346" t="str">
        <f t="shared" si="15"/>
        <v/>
      </c>
      <c r="R42" s="347"/>
      <c r="S42" s="348"/>
      <c r="T42" s="121"/>
      <c r="U42" s="122"/>
      <c r="V42" s="123"/>
      <c r="W42" s="124"/>
      <c r="X42" s="121"/>
      <c r="Y42" s="122"/>
      <c r="Z42" s="123"/>
      <c r="AA42" s="124"/>
      <c r="AB42" s="344">
        <v>1</v>
      </c>
      <c r="AC42" s="344"/>
      <c r="AD42" s="344"/>
      <c r="AE42" s="356" t="str">
        <f t="shared" ref="AE42:AE44" si="16">IF(T42="","",IF(AH42="⑥","",CEILING(((((X42-T42)*60)+Z42-V42))/60,0.5)*AB42))</f>
        <v/>
      </c>
      <c r="AF42" s="357"/>
      <c r="AG42" s="358"/>
      <c r="AH42" s="351" t="str">
        <f t="shared" si="10"/>
        <v/>
      </c>
      <c r="AI42" s="351"/>
      <c r="AJ42" s="128" t="str">
        <f t="shared" si="11"/>
        <v/>
      </c>
      <c r="AK42" s="129"/>
      <c r="AL42" s="129"/>
      <c r="AM42" s="130"/>
      <c r="AN42" s="268" t="str">
        <f t="shared" si="3"/>
        <v/>
      </c>
      <c r="AO42" s="268"/>
      <c r="AP42" s="268"/>
      <c r="AQ42" s="352" t="str">
        <f t="shared" si="4"/>
        <v/>
      </c>
      <c r="AR42" s="353"/>
      <c r="AS42" s="354"/>
      <c r="AT42" s="131" t="str">
        <f t="shared" si="5"/>
        <v/>
      </c>
      <c r="AU42" s="131"/>
      <c r="AV42" s="131"/>
      <c r="AW42" s="131"/>
      <c r="AX42" s="131"/>
      <c r="AY42" s="131"/>
      <c r="AZ42" s="131"/>
      <c r="BA42" s="63" t="e">
        <f t="shared" si="12"/>
        <v>#VALUE!</v>
      </c>
      <c r="BB42" s="64" t="str">
        <f t="shared" si="6"/>
        <v/>
      </c>
      <c r="BC42" s="65" t="str">
        <f t="shared" si="7"/>
        <v/>
      </c>
      <c r="BD42" s="66">
        <f t="shared" si="8"/>
        <v>1</v>
      </c>
    </row>
    <row r="43" spans="2:56" ht="24" customHeight="1" x14ac:dyDescent="0.2">
      <c r="B43" s="19"/>
      <c r="C43" s="19"/>
      <c r="D43" s="344"/>
      <c r="E43" s="344"/>
      <c r="F43" s="344"/>
      <c r="G43" s="344"/>
      <c r="H43" s="344"/>
      <c r="I43" s="344"/>
      <c r="J43" s="345"/>
      <c r="K43" s="341"/>
      <c r="L43" s="342"/>
      <c r="M43" s="344"/>
      <c r="N43" s="345"/>
      <c r="O43" s="341"/>
      <c r="P43" s="342"/>
      <c r="Q43" s="346" t="str">
        <f t="shared" si="15"/>
        <v/>
      </c>
      <c r="R43" s="347"/>
      <c r="S43" s="348"/>
      <c r="T43" s="121"/>
      <c r="U43" s="122"/>
      <c r="V43" s="123"/>
      <c r="W43" s="124"/>
      <c r="X43" s="121"/>
      <c r="Y43" s="122"/>
      <c r="Z43" s="123"/>
      <c r="AA43" s="124"/>
      <c r="AB43" s="344">
        <v>1</v>
      </c>
      <c r="AC43" s="344"/>
      <c r="AD43" s="344"/>
      <c r="AE43" s="356" t="str">
        <f t="shared" si="16"/>
        <v/>
      </c>
      <c r="AF43" s="357"/>
      <c r="AG43" s="358"/>
      <c r="AH43" s="351" t="str">
        <f t="shared" si="10"/>
        <v/>
      </c>
      <c r="AI43" s="351"/>
      <c r="AJ43" s="128" t="str">
        <f t="shared" si="11"/>
        <v/>
      </c>
      <c r="AK43" s="129"/>
      <c r="AL43" s="129"/>
      <c r="AM43" s="130"/>
      <c r="AN43" s="268" t="str">
        <f t="shared" si="3"/>
        <v/>
      </c>
      <c r="AO43" s="268"/>
      <c r="AP43" s="268"/>
      <c r="AQ43" s="352" t="str">
        <f t="shared" si="4"/>
        <v/>
      </c>
      <c r="AR43" s="353"/>
      <c r="AS43" s="354"/>
      <c r="AT43" s="131" t="str">
        <f t="shared" si="5"/>
        <v/>
      </c>
      <c r="AU43" s="131"/>
      <c r="AV43" s="131"/>
      <c r="AW43" s="131"/>
      <c r="AX43" s="131"/>
      <c r="AY43" s="131"/>
      <c r="AZ43" s="131"/>
      <c r="BA43" s="63" t="e">
        <f t="shared" si="12"/>
        <v>#VALUE!</v>
      </c>
      <c r="BB43" s="64" t="str">
        <f t="shared" si="6"/>
        <v/>
      </c>
      <c r="BC43" s="65" t="str">
        <f t="shared" si="7"/>
        <v/>
      </c>
      <c r="BD43" s="66">
        <f t="shared" si="8"/>
        <v>1</v>
      </c>
    </row>
    <row r="44" spans="2:56" ht="24" customHeight="1" thickBot="1" x14ac:dyDescent="0.25">
      <c r="B44" s="20"/>
      <c r="C44" s="20"/>
      <c r="D44" s="381"/>
      <c r="E44" s="381"/>
      <c r="F44" s="381"/>
      <c r="G44" s="381"/>
      <c r="H44" s="381"/>
      <c r="I44" s="381"/>
      <c r="J44" s="382"/>
      <c r="K44" s="383"/>
      <c r="L44" s="384"/>
      <c r="M44" s="381"/>
      <c r="N44" s="382"/>
      <c r="O44" s="383"/>
      <c r="P44" s="384"/>
      <c r="Q44" s="385" t="str">
        <f t="shared" si="15"/>
        <v/>
      </c>
      <c r="R44" s="386"/>
      <c r="S44" s="387"/>
      <c r="T44" s="282"/>
      <c r="U44" s="283"/>
      <c r="V44" s="284"/>
      <c r="W44" s="285"/>
      <c r="X44" s="282"/>
      <c r="Y44" s="283"/>
      <c r="Z44" s="284"/>
      <c r="AA44" s="285"/>
      <c r="AB44" s="381">
        <v>1</v>
      </c>
      <c r="AC44" s="381"/>
      <c r="AD44" s="381"/>
      <c r="AE44" s="388" t="str">
        <f t="shared" si="16"/>
        <v/>
      </c>
      <c r="AF44" s="389"/>
      <c r="AG44" s="390"/>
      <c r="AH44" s="392" t="str">
        <f t="shared" si="10"/>
        <v/>
      </c>
      <c r="AI44" s="392"/>
      <c r="AJ44" s="316" t="str">
        <f t="shared" si="11"/>
        <v/>
      </c>
      <c r="AK44" s="317"/>
      <c r="AL44" s="317"/>
      <c r="AM44" s="318"/>
      <c r="AN44" s="391" t="str">
        <f t="shared" si="3"/>
        <v/>
      </c>
      <c r="AO44" s="391"/>
      <c r="AP44" s="391"/>
      <c r="AQ44" s="393" t="str">
        <f t="shared" si="4"/>
        <v/>
      </c>
      <c r="AR44" s="394"/>
      <c r="AS44" s="395"/>
      <c r="AT44" s="286" t="str">
        <f t="shared" si="5"/>
        <v/>
      </c>
      <c r="AU44" s="286"/>
      <c r="AV44" s="286"/>
      <c r="AW44" s="286"/>
      <c r="AX44" s="286"/>
      <c r="AY44" s="286"/>
      <c r="AZ44" s="286"/>
      <c r="BA44" s="63" t="e">
        <f t="shared" si="12"/>
        <v>#VALUE!</v>
      </c>
      <c r="BB44" s="64" t="str">
        <f t="shared" si="6"/>
        <v/>
      </c>
      <c r="BC44" s="65" t="str">
        <f t="shared" si="7"/>
        <v/>
      </c>
      <c r="BD44" s="66">
        <f t="shared" si="8"/>
        <v>1</v>
      </c>
    </row>
    <row r="45" spans="2:56" ht="24" customHeight="1" thickTop="1" x14ac:dyDescent="0.2">
      <c r="B45" s="234" t="s">
        <v>22</v>
      </c>
      <c r="C45" s="235"/>
      <c r="D45" s="235"/>
      <c r="E45" s="235"/>
      <c r="F45" s="235"/>
      <c r="G45" s="235"/>
      <c r="H45" s="236"/>
      <c r="I45" s="287"/>
      <c r="J45" s="288"/>
      <c r="K45" s="289"/>
      <c r="L45" s="287"/>
      <c r="M45" s="287"/>
      <c r="N45" s="288"/>
      <c r="O45" s="289"/>
      <c r="P45" s="287"/>
      <c r="Q45" s="287"/>
      <c r="R45" s="287"/>
      <c r="S45" s="287"/>
      <c r="T45" s="287"/>
      <c r="U45" s="288"/>
      <c r="V45" s="289"/>
      <c r="W45" s="287"/>
      <c r="X45" s="287"/>
      <c r="Y45" s="288"/>
      <c r="Z45" s="289"/>
      <c r="AA45" s="287"/>
      <c r="AB45" s="287"/>
      <c r="AC45" s="287"/>
      <c r="AD45" s="287"/>
      <c r="AE45" s="396">
        <f>SUM(AE14:AG44)</f>
        <v>0</v>
      </c>
      <c r="AF45" s="291"/>
      <c r="AG45" s="292"/>
      <c r="AH45" s="293"/>
      <c r="AI45" s="293"/>
      <c r="AJ45" s="293"/>
      <c r="AK45" s="293"/>
      <c r="AL45" s="293"/>
      <c r="AM45" s="293"/>
      <c r="AN45" s="290">
        <f>SUM(AN14:AP44)</f>
        <v>0</v>
      </c>
      <c r="AO45" s="291"/>
      <c r="AP45" s="292"/>
      <c r="AQ45" s="290">
        <f>SUM(AQ14:AS44)</f>
        <v>0</v>
      </c>
      <c r="AR45" s="291"/>
      <c r="AS45" s="292"/>
      <c r="AT45" s="290">
        <f>SUM(AT14:AV44)</f>
        <v>0</v>
      </c>
      <c r="AU45" s="291"/>
      <c r="AV45" s="292"/>
      <c r="AW45" s="287"/>
      <c r="AX45" s="287"/>
      <c r="AY45" s="287"/>
      <c r="AZ45" s="287"/>
      <c r="BA45" s="58"/>
      <c r="BB45" s="58"/>
      <c r="BC45" s="58"/>
      <c r="BD45" s="58"/>
    </row>
    <row r="46" spans="2:56" ht="20.25" customHeight="1" x14ac:dyDescent="0.2">
      <c r="AE46" s="16" t="str">
        <f>IF(AE45&lt;=H6,"","※支給時間オーパー！")</f>
        <v/>
      </c>
      <c r="AQ46" s="16" t="str">
        <f>IF(AQ45&lt;=AA6,"","※上限月額オーパー！")</f>
        <v/>
      </c>
      <c r="AZ46" s="6"/>
      <c r="BA46" s="67"/>
      <c r="BB46" s="67"/>
      <c r="BC46" s="67"/>
      <c r="BD46" s="67"/>
    </row>
    <row r="48" spans="2:56" x14ac:dyDescent="0.2">
      <c r="AQ48" s="185"/>
      <c r="AR48" s="185"/>
      <c r="AS48" s="185"/>
    </row>
  </sheetData>
  <mergeCells count="700">
    <mergeCell ref="B45:H45"/>
    <mergeCell ref="AB45:AD45"/>
    <mergeCell ref="AN45:AP45"/>
    <mergeCell ref="AQ45:AS45"/>
    <mergeCell ref="X45:Y45"/>
    <mergeCell ref="Z45:AA45"/>
    <mergeCell ref="AH45:AI45"/>
    <mergeCell ref="AJ45:AM45"/>
    <mergeCell ref="AW45:AX45"/>
    <mergeCell ref="AT44:AV44"/>
    <mergeCell ref="AY44:AZ44"/>
    <mergeCell ref="I45:J45"/>
    <mergeCell ref="K45:L45"/>
    <mergeCell ref="M45:N45"/>
    <mergeCell ref="AY45:AZ45"/>
    <mergeCell ref="AN44:AP44"/>
    <mergeCell ref="AH44:AI44"/>
    <mergeCell ref="AJ44:AM44"/>
    <mergeCell ref="AQ44:AS44"/>
    <mergeCell ref="V44:W44"/>
    <mergeCell ref="AE45:AG45"/>
    <mergeCell ref="O45:P45"/>
    <mergeCell ref="Q45:S45"/>
    <mergeCell ref="T45:U45"/>
    <mergeCell ref="V45:W45"/>
    <mergeCell ref="AT45:AV45"/>
    <mergeCell ref="AW44:AX44"/>
    <mergeCell ref="D44:H44"/>
    <mergeCell ref="I44:J44"/>
    <mergeCell ref="K44:L44"/>
    <mergeCell ref="M44:N44"/>
    <mergeCell ref="O44:P44"/>
    <mergeCell ref="Q44:S44"/>
    <mergeCell ref="T44:U44"/>
    <mergeCell ref="AJ43:AM43"/>
    <mergeCell ref="AB43:AD43"/>
    <mergeCell ref="X44:Y44"/>
    <mergeCell ref="Z44:AA44"/>
    <mergeCell ref="AE44:AG44"/>
    <mergeCell ref="AB44:AD44"/>
    <mergeCell ref="AH43:AI43"/>
    <mergeCell ref="D43:H43"/>
    <mergeCell ref="I43:J43"/>
    <mergeCell ref="K43:L43"/>
    <mergeCell ref="M43:N43"/>
    <mergeCell ref="Q43:S43"/>
    <mergeCell ref="O43:P43"/>
    <mergeCell ref="T43:U43"/>
    <mergeCell ref="AY42:AZ42"/>
    <mergeCell ref="AT42:AV42"/>
    <mergeCell ref="AW42:AX42"/>
    <mergeCell ref="AQ42:AS42"/>
    <mergeCell ref="AN42:AP42"/>
    <mergeCell ref="AH42:AI42"/>
    <mergeCell ref="V43:W43"/>
    <mergeCell ref="X43:Y43"/>
    <mergeCell ref="Z43:AA43"/>
    <mergeCell ref="AE43:AG43"/>
    <mergeCell ref="AB42:AD42"/>
    <mergeCell ref="V42:W42"/>
    <mergeCell ref="AY43:AZ43"/>
    <mergeCell ref="AT43:AV43"/>
    <mergeCell ref="AW43:AX43"/>
    <mergeCell ref="AN43:AP43"/>
    <mergeCell ref="AQ43:AS43"/>
    <mergeCell ref="D42:H42"/>
    <mergeCell ref="I42:J42"/>
    <mergeCell ref="K42:L42"/>
    <mergeCell ref="M42:N42"/>
    <mergeCell ref="AQ41:AS41"/>
    <mergeCell ref="AT41:AV41"/>
    <mergeCell ref="V41:W41"/>
    <mergeCell ref="X41:Y41"/>
    <mergeCell ref="Z41:AA41"/>
    <mergeCell ref="AE42:AG42"/>
    <mergeCell ref="O42:P42"/>
    <mergeCell ref="Q42:S42"/>
    <mergeCell ref="T42:U42"/>
    <mergeCell ref="D41:H41"/>
    <mergeCell ref="I41:J41"/>
    <mergeCell ref="K41:L41"/>
    <mergeCell ref="M41:N41"/>
    <mergeCell ref="O41:P41"/>
    <mergeCell ref="Q41:S41"/>
    <mergeCell ref="T41:U41"/>
    <mergeCell ref="AJ42:AM42"/>
    <mergeCell ref="X42:Y42"/>
    <mergeCell ref="Z42:AA42"/>
    <mergeCell ref="AW41:AX41"/>
    <mergeCell ref="AY41:AZ41"/>
    <mergeCell ref="AH41:AI41"/>
    <mergeCell ref="AJ41:AM41"/>
    <mergeCell ref="AB41:AD41"/>
    <mergeCell ref="AN41:AP41"/>
    <mergeCell ref="AE41:AG41"/>
    <mergeCell ref="D40:H40"/>
    <mergeCell ref="I40:J40"/>
    <mergeCell ref="K40:L40"/>
    <mergeCell ref="M40:N40"/>
    <mergeCell ref="AN40:AP40"/>
    <mergeCell ref="AH40:AI40"/>
    <mergeCell ref="AJ40:AM40"/>
    <mergeCell ref="AQ40:AS40"/>
    <mergeCell ref="X40:Y40"/>
    <mergeCell ref="Z40:AA40"/>
    <mergeCell ref="AE40:AG40"/>
    <mergeCell ref="AB40:AD40"/>
    <mergeCell ref="AQ39:AS39"/>
    <mergeCell ref="AT39:AV39"/>
    <mergeCell ref="AW39:AX39"/>
    <mergeCell ref="AY39:AZ39"/>
    <mergeCell ref="AH39:AI39"/>
    <mergeCell ref="AJ39:AM39"/>
    <mergeCell ref="O40:P40"/>
    <mergeCell ref="Q40:S40"/>
    <mergeCell ref="T40:U40"/>
    <mergeCell ref="V40:W40"/>
    <mergeCell ref="AT40:AV40"/>
    <mergeCell ref="AW40:AX40"/>
    <mergeCell ref="AY40:AZ40"/>
    <mergeCell ref="D39:H39"/>
    <mergeCell ref="I39:J39"/>
    <mergeCell ref="K39:L39"/>
    <mergeCell ref="M39:N39"/>
    <mergeCell ref="O39:P39"/>
    <mergeCell ref="Q39:S39"/>
    <mergeCell ref="T39:U39"/>
    <mergeCell ref="AB39:AD39"/>
    <mergeCell ref="AN39:AP39"/>
    <mergeCell ref="V39:W39"/>
    <mergeCell ref="X39:Y39"/>
    <mergeCell ref="Z39:AA39"/>
    <mergeCell ref="AE39:AG39"/>
    <mergeCell ref="D38:H38"/>
    <mergeCell ref="I38:J38"/>
    <mergeCell ref="K38:L38"/>
    <mergeCell ref="M38:N38"/>
    <mergeCell ref="AN38:AP38"/>
    <mergeCell ref="AH38:AI38"/>
    <mergeCell ref="AJ38:AM38"/>
    <mergeCell ref="AQ38:AS38"/>
    <mergeCell ref="X38:Y38"/>
    <mergeCell ref="Z38:AA38"/>
    <mergeCell ref="AE38:AG38"/>
    <mergeCell ref="AB38:AD38"/>
    <mergeCell ref="AQ37:AS37"/>
    <mergeCell ref="AT37:AV37"/>
    <mergeCell ref="AW37:AX37"/>
    <mergeCell ref="AY37:AZ37"/>
    <mergeCell ref="AH37:AI37"/>
    <mergeCell ref="AJ37:AM37"/>
    <mergeCell ref="O38:P38"/>
    <mergeCell ref="Q38:S38"/>
    <mergeCell ref="T38:U38"/>
    <mergeCell ref="V38:W38"/>
    <mergeCell ref="AT38:AV38"/>
    <mergeCell ref="AW38:AX38"/>
    <mergeCell ref="AY38:AZ38"/>
    <mergeCell ref="D37:H37"/>
    <mergeCell ref="I37:J37"/>
    <mergeCell ref="K37:L37"/>
    <mergeCell ref="M37:N37"/>
    <mergeCell ref="O37:P37"/>
    <mergeCell ref="Q37:S37"/>
    <mergeCell ref="T37:U37"/>
    <mergeCell ref="AB37:AD37"/>
    <mergeCell ref="AN37:AP37"/>
    <mergeCell ref="V37:W37"/>
    <mergeCell ref="X37:Y37"/>
    <mergeCell ref="Z37:AA37"/>
    <mergeCell ref="AE37:AG37"/>
    <mergeCell ref="D36:H36"/>
    <mergeCell ref="I36:J36"/>
    <mergeCell ref="K36:L36"/>
    <mergeCell ref="M36:N36"/>
    <mergeCell ref="AN36:AP36"/>
    <mergeCell ref="AH36:AI36"/>
    <mergeCell ref="AJ36:AM36"/>
    <mergeCell ref="AQ36:AS36"/>
    <mergeCell ref="X36:Y36"/>
    <mergeCell ref="Z36:AA36"/>
    <mergeCell ref="AE36:AG36"/>
    <mergeCell ref="AB36:AD36"/>
    <mergeCell ref="AQ35:AS35"/>
    <mergeCell ref="AT35:AV35"/>
    <mergeCell ref="AW35:AX35"/>
    <mergeCell ref="AY35:AZ35"/>
    <mergeCell ref="AH35:AI35"/>
    <mergeCell ref="AJ35:AM35"/>
    <mergeCell ref="O36:P36"/>
    <mergeCell ref="Q36:S36"/>
    <mergeCell ref="T36:U36"/>
    <mergeCell ref="V36:W36"/>
    <mergeCell ref="AT36:AV36"/>
    <mergeCell ref="AW36:AX36"/>
    <mergeCell ref="AY36:AZ36"/>
    <mergeCell ref="D35:H35"/>
    <mergeCell ref="I35:J35"/>
    <mergeCell ref="K35:L35"/>
    <mergeCell ref="M35:N35"/>
    <mergeCell ref="O35:P35"/>
    <mergeCell ref="Q35:S35"/>
    <mergeCell ref="T35:U35"/>
    <mergeCell ref="AB35:AD35"/>
    <mergeCell ref="AN35:AP35"/>
    <mergeCell ref="V35:W35"/>
    <mergeCell ref="X35:Y35"/>
    <mergeCell ref="Z35:AA35"/>
    <mergeCell ref="AE35:AG35"/>
    <mergeCell ref="D34:H34"/>
    <mergeCell ref="I34:J34"/>
    <mergeCell ref="K34:L34"/>
    <mergeCell ref="M34:N34"/>
    <mergeCell ref="AN34:AP34"/>
    <mergeCell ref="AH34:AI34"/>
    <mergeCell ref="AJ34:AM34"/>
    <mergeCell ref="AQ34:AS34"/>
    <mergeCell ref="X34:Y34"/>
    <mergeCell ref="Z34:AA34"/>
    <mergeCell ref="AE34:AG34"/>
    <mergeCell ref="AB34:AD34"/>
    <mergeCell ref="AQ33:AS33"/>
    <mergeCell ref="AT33:AV33"/>
    <mergeCell ref="AW33:AX33"/>
    <mergeCell ref="AY33:AZ33"/>
    <mergeCell ref="AH33:AI33"/>
    <mergeCell ref="AJ33:AM33"/>
    <mergeCell ref="O34:P34"/>
    <mergeCell ref="Q34:S34"/>
    <mergeCell ref="T34:U34"/>
    <mergeCell ref="V34:W34"/>
    <mergeCell ref="AT34:AV34"/>
    <mergeCell ref="AW34:AX34"/>
    <mergeCell ref="AY34:AZ34"/>
    <mergeCell ref="D33:H33"/>
    <mergeCell ref="I33:J33"/>
    <mergeCell ref="K33:L33"/>
    <mergeCell ref="M33:N33"/>
    <mergeCell ref="O33:P33"/>
    <mergeCell ref="Q33:S33"/>
    <mergeCell ref="T33:U33"/>
    <mergeCell ref="AB33:AD33"/>
    <mergeCell ref="AN33:AP33"/>
    <mergeCell ref="V33:W33"/>
    <mergeCell ref="X33:Y33"/>
    <mergeCell ref="Z33:AA33"/>
    <mergeCell ref="AE33:AG33"/>
    <mergeCell ref="AY31:AZ31"/>
    <mergeCell ref="AH31:AI31"/>
    <mergeCell ref="AJ31:AM31"/>
    <mergeCell ref="O32:P32"/>
    <mergeCell ref="Q32:S32"/>
    <mergeCell ref="T32:U32"/>
    <mergeCell ref="V32:W32"/>
    <mergeCell ref="D32:H32"/>
    <mergeCell ref="I32:J32"/>
    <mergeCell ref="K32:L32"/>
    <mergeCell ref="M32:N32"/>
    <mergeCell ref="AN32:AP32"/>
    <mergeCell ref="AH32:AI32"/>
    <mergeCell ref="AJ32:AM32"/>
    <mergeCell ref="AQ32:AS32"/>
    <mergeCell ref="X32:Y32"/>
    <mergeCell ref="Z32:AA32"/>
    <mergeCell ref="AE32:AG32"/>
    <mergeCell ref="AB32:AD32"/>
    <mergeCell ref="AT32:AV32"/>
    <mergeCell ref="AW32:AX32"/>
    <mergeCell ref="AY32:AZ32"/>
    <mergeCell ref="AQ30:AS30"/>
    <mergeCell ref="X30:Y30"/>
    <mergeCell ref="Z30:AA30"/>
    <mergeCell ref="AE30:AG30"/>
    <mergeCell ref="AB30:AD30"/>
    <mergeCell ref="AT30:AV30"/>
    <mergeCell ref="AW30:AX30"/>
    <mergeCell ref="AY30:AZ30"/>
    <mergeCell ref="D31:H31"/>
    <mergeCell ref="I31:J31"/>
    <mergeCell ref="K31:L31"/>
    <mergeCell ref="M31:N31"/>
    <mergeCell ref="O31:P31"/>
    <mergeCell ref="Q31:S31"/>
    <mergeCell ref="T31:U31"/>
    <mergeCell ref="AB31:AD31"/>
    <mergeCell ref="AN31:AP31"/>
    <mergeCell ref="V31:W31"/>
    <mergeCell ref="X31:Y31"/>
    <mergeCell ref="Z31:AA31"/>
    <mergeCell ref="AE31:AG31"/>
    <mergeCell ref="AQ31:AS31"/>
    <mergeCell ref="AT31:AV31"/>
    <mergeCell ref="AW31:AX31"/>
    <mergeCell ref="O30:P30"/>
    <mergeCell ref="Q30:S30"/>
    <mergeCell ref="T30:U30"/>
    <mergeCell ref="V30:W30"/>
    <mergeCell ref="D30:H30"/>
    <mergeCell ref="I30:J30"/>
    <mergeCell ref="K30:L30"/>
    <mergeCell ref="M30:N30"/>
    <mergeCell ref="AN30:AP30"/>
    <mergeCell ref="AH30:AI30"/>
    <mergeCell ref="AJ30:AM30"/>
    <mergeCell ref="AT28:AV28"/>
    <mergeCell ref="AW28:AX28"/>
    <mergeCell ref="AY28:AZ28"/>
    <mergeCell ref="D29:H29"/>
    <mergeCell ref="I29:J29"/>
    <mergeCell ref="K29:L29"/>
    <mergeCell ref="M29:N29"/>
    <mergeCell ref="O29:P29"/>
    <mergeCell ref="Q29:S29"/>
    <mergeCell ref="T29:U29"/>
    <mergeCell ref="AB29:AD29"/>
    <mergeCell ref="AN29:AP29"/>
    <mergeCell ref="V29:W29"/>
    <mergeCell ref="X29:Y29"/>
    <mergeCell ref="Z29:AA29"/>
    <mergeCell ref="AE29:AG29"/>
    <mergeCell ref="AQ29:AS29"/>
    <mergeCell ref="AT29:AV29"/>
    <mergeCell ref="AW29:AX29"/>
    <mergeCell ref="AY29:AZ29"/>
    <mergeCell ref="AH29:AI29"/>
    <mergeCell ref="AJ29:AM29"/>
    <mergeCell ref="K28:L28"/>
    <mergeCell ref="M28:N28"/>
    <mergeCell ref="O28:P28"/>
    <mergeCell ref="Q28:S28"/>
    <mergeCell ref="T28:U28"/>
    <mergeCell ref="AN28:AP28"/>
    <mergeCell ref="AH28:AI28"/>
    <mergeCell ref="AJ28:AM28"/>
    <mergeCell ref="AQ28:AS28"/>
    <mergeCell ref="V28:W28"/>
    <mergeCell ref="X28:Y28"/>
    <mergeCell ref="Z28:AA28"/>
    <mergeCell ref="AE28:AG28"/>
    <mergeCell ref="AB28:AD28"/>
    <mergeCell ref="AN24:AP24"/>
    <mergeCell ref="AY23:AZ23"/>
    <mergeCell ref="AQ48:AS48"/>
    <mergeCell ref="D27:H27"/>
    <mergeCell ref="I27:J27"/>
    <mergeCell ref="K27:L27"/>
    <mergeCell ref="M27:N27"/>
    <mergeCell ref="O27:P27"/>
    <mergeCell ref="Q27:S27"/>
    <mergeCell ref="T27:U27"/>
    <mergeCell ref="V27:W27"/>
    <mergeCell ref="AJ27:AM27"/>
    <mergeCell ref="AB27:AD27"/>
    <mergeCell ref="AN27:AP27"/>
    <mergeCell ref="AQ27:AS27"/>
    <mergeCell ref="X27:Y27"/>
    <mergeCell ref="Z27:AA27"/>
    <mergeCell ref="AE27:AG27"/>
    <mergeCell ref="AH27:AI27"/>
    <mergeCell ref="AT27:AV27"/>
    <mergeCell ref="AW27:AX27"/>
    <mergeCell ref="AY27:AZ27"/>
    <mergeCell ref="D28:H28"/>
    <mergeCell ref="I28:J28"/>
    <mergeCell ref="AQ26:AS26"/>
    <mergeCell ref="X26:Y26"/>
    <mergeCell ref="Z26:AA26"/>
    <mergeCell ref="AE26:AG26"/>
    <mergeCell ref="AB26:AD26"/>
    <mergeCell ref="AY26:AZ26"/>
    <mergeCell ref="V23:W23"/>
    <mergeCell ref="X23:Y23"/>
    <mergeCell ref="Z23:AA23"/>
    <mergeCell ref="AB23:AD23"/>
    <mergeCell ref="AE23:AG23"/>
    <mergeCell ref="AH23:AI23"/>
    <mergeCell ref="AJ23:AM23"/>
    <mergeCell ref="AN26:AP26"/>
    <mergeCell ref="AH26:AI26"/>
    <mergeCell ref="AN23:AP23"/>
    <mergeCell ref="AQ23:AS23"/>
    <mergeCell ref="AT23:AV23"/>
    <mergeCell ref="AW23:AX23"/>
    <mergeCell ref="AT26:AV26"/>
    <mergeCell ref="AW26:AX26"/>
    <mergeCell ref="AQ25:AS25"/>
    <mergeCell ref="AT25:AV25"/>
    <mergeCell ref="AW25:AX25"/>
    <mergeCell ref="O26:P26"/>
    <mergeCell ref="Q26:S26"/>
    <mergeCell ref="T26:U26"/>
    <mergeCell ref="V26:W26"/>
    <mergeCell ref="D26:H26"/>
    <mergeCell ref="I26:J26"/>
    <mergeCell ref="K26:L26"/>
    <mergeCell ref="M26:N26"/>
    <mergeCell ref="AJ26:AM26"/>
    <mergeCell ref="D25:H25"/>
    <mergeCell ref="I25:J25"/>
    <mergeCell ref="K25:L25"/>
    <mergeCell ref="M25:N25"/>
    <mergeCell ref="O25:P25"/>
    <mergeCell ref="Q25:S25"/>
    <mergeCell ref="T25:U25"/>
    <mergeCell ref="AY25:AZ25"/>
    <mergeCell ref="AH25:AI25"/>
    <mergeCell ref="AJ25:AM25"/>
    <mergeCell ref="AB25:AD25"/>
    <mergeCell ref="AN25:AP25"/>
    <mergeCell ref="V25:W25"/>
    <mergeCell ref="X25:Y25"/>
    <mergeCell ref="Z25:AA25"/>
    <mergeCell ref="AE25:AG25"/>
    <mergeCell ref="D22:H22"/>
    <mergeCell ref="I22:J22"/>
    <mergeCell ref="K22:L22"/>
    <mergeCell ref="M22:N22"/>
    <mergeCell ref="AN22:AP22"/>
    <mergeCell ref="AH22:AI22"/>
    <mergeCell ref="AJ22:AM22"/>
    <mergeCell ref="AQ22:AS22"/>
    <mergeCell ref="X22:Y22"/>
    <mergeCell ref="Z22:AA22"/>
    <mergeCell ref="AE22:AG22"/>
    <mergeCell ref="AB22:AD22"/>
    <mergeCell ref="AQ21:AS21"/>
    <mergeCell ref="AT21:AV21"/>
    <mergeCell ref="AW21:AX21"/>
    <mergeCell ref="AY21:AZ21"/>
    <mergeCell ref="AH21:AI21"/>
    <mergeCell ref="AJ21:AM21"/>
    <mergeCell ref="O22:P22"/>
    <mergeCell ref="Q22:S22"/>
    <mergeCell ref="T22:U22"/>
    <mergeCell ref="V22:W22"/>
    <mergeCell ref="AT22:AV22"/>
    <mergeCell ref="AW22:AX22"/>
    <mergeCell ref="AY22:AZ22"/>
    <mergeCell ref="D21:H21"/>
    <mergeCell ref="I21:J21"/>
    <mergeCell ref="K21:L21"/>
    <mergeCell ref="M21:N21"/>
    <mergeCell ref="O21:P21"/>
    <mergeCell ref="Q21:S21"/>
    <mergeCell ref="T21:U21"/>
    <mergeCell ref="AB21:AD21"/>
    <mergeCell ref="AN21:AP21"/>
    <mergeCell ref="V21:W21"/>
    <mergeCell ref="X21:Y21"/>
    <mergeCell ref="Z21:AA21"/>
    <mergeCell ref="AE21:AG21"/>
    <mergeCell ref="D20:H20"/>
    <mergeCell ref="I20:J20"/>
    <mergeCell ref="K20:L20"/>
    <mergeCell ref="M20:N20"/>
    <mergeCell ref="AN20:AP20"/>
    <mergeCell ref="AH20:AI20"/>
    <mergeCell ref="AJ20:AM20"/>
    <mergeCell ref="AQ20:AS20"/>
    <mergeCell ref="X20:Y20"/>
    <mergeCell ref="Z20:AA20"/>
    <mergeCell ref="AE20:AG20"/>
    <mergeCell ref="AB20:AD20"/>
    <mergeCell ref="AQ19:AS19"/>
    <mergeCell ref="AT19:AV19"/>
    <mergeCell ref="AW19:AX19"/>
    <mergeCell ref="AY19:AZ19"/>
    <mergeCell ref="AH19:AI19"/>
    <mergeCell ref="AJ19:AM19"/>
    <mergeCell ref="O20:P20"/>
    <mergeCell ref="Q20:S20"/>
    <mergeCell ref="T20:U20"/>
    <mergeCell ref="V20:W20"/>
    <mergeCell ref="AT20:AV20"/>
    <mergeCell ref="AW20:AX20"/>
    <mergeCell ref="AY20:AZ20"/>
    <mergeCell ref="D19:H19"/>
    <mergeCell ref="I19:J19"/>
    <mergeCell ref="K19:L19"/>
    <mergeCell ref="M19:N19"/>
    <mergeCell ref="O19:P19"/>
    <mergeCell ref="Q19:S19"/>
    <mergeCell ref="T19:U19"/>
    <mergeCell ref="AB19:AD19"/>
    <mergeCell ref="AN19:AP19"/>
    <mergeCell ref="V19:W19"/>
    <mergeCell ref="X19:Y19"/>
    <mergeCell ref="Z19:AA19"/>
    <mergeCell ref="AE19:AG19"/>
    <mergeCell ref="AQ18:AS18"/>
    <mergeCell ref="V18:W18"/>
    <mergeCell ref="X18:Y18"/>
    <mergeCell ref="Z18:AA18"/>
    <mergeCell ref="AE18:AG18"/>
    <mergeCell ref="AB18:AD18"/>
    <mergeCell ref="AT18:AV18"/>
    <mergeCell ref="AW18:AX18"/>
    <mergeCell ref="AY18:AZ18"/>
    <mergeCell ref="D18:H18"/>
    <mergeCell ref="I18:J18"/>
    <mergeCell ref="K18:L18"/>
    <mergeCell ref="M18:N18"/>
    <mergeCell ref="O18:P18"/>
    <mergeCell ref="Q18:S18"/>
    <mergeCell ref="T18:U18"/>
    <mergeCell ref="AN18:AP18"/>
    <mergeCell ref="AH18:AI18"/>
    <mergeCell ref="AJ18:AM18"/>
    <mergeCell ref="T17:U17"/>
    <mergeCell ref="V17:W17"/>
    <mergeCell ref="I17:J17"/>
    <mergeCell ref="K17:L17"/>
    <mergeCell ref="M17:N17"/>
    <mergeCell ref="AJ17:AM17"/>
    <mergeCell ref="AB17:AD17"/>
    <mergeCell ref="AY16:AZ16"/>
    <mergeCell ref="D16:H16"/>
    <mergeCell ref="AN16:AP16"/>
    <mergeCell ref="AH16:AI16"/>
    <mergeCell ref="AJ16:AM16"/>
    <mergeCell ref="AQ16:AS16"/>
    <mergeCell ref="X16:Y16"/>
    <mergeCell ref="Z16:AA16"/>
    <mergeCell ref="AE16:AG16"/>
    <mergeCell ref="AH17:AI17"/>
    <mergeCell ref="AT17:AV17"/>
    <mergeCell ref="AW17:AX17"/>
    <mergeCell ref="AY17:AZ17"/>
    <mergeCell ref="D17:H17"/>
    <mergeCell ref="AN17:AP17"/>
    <mergeCell ref="AQ17:AS17"/>
    <mergeCell ref="X17:Y17"/>
    <mergeCell ref="Z17:AA17"/>
    <mergeCell ref="AE17:AG17"/>
    <mergeCell ref="AY15:AZ15"/>
    <mergeCell ref="I16:J16"/>
    <mergeCell ref="K16:L16"/>
    <mergeCell ref="M16:N16"/>
    <mergeCell ref="O16:P16"/>
    <mergeCell ref="Q16:S16"/>
    <mergeCell ref="T16:U16"/>
    <mergeCell ref="V16:W16"/>
    <mergeCell ref="AJ15:AM15"/>
    <mergeCell ref="AB15:AD15"/>
    <mergeCell ref="AB16:AD16"/>
    <mergeCell ref="AT15:AV15"/>
    <mergeCell ref="AW15:AX15"/>
    <mergeCell ref="AN15:AP15"/>
    <mergeCell ref="AQ15:AS15"/>
    <mergeCell ref="AT16:AV16"/>
    <mergeCell ref="AW16:AX16"/>
    <mergeCell ref="O17:P17"/>
    <mergeCell ref="Q17:S17"/>
    <mergeCell ref="I15:J15"/>
    <mergeCell ref="K15:L15"/>
    <mergeCell ref="M15:N15"/>
    <mergeCell ref="AT14:AV14"/>
    <mergeCell ref="AW14:AX14"/>
    <mergeCell ref="AN14:AP14"/>
    <mergeCell ref="AQ14:AS14"/>
    <mergeCell ref="V14:W14"/>
    <mergeCell ref="X14:Y14"/>
    <mergeCell ref="X15:Y15"/>
    <mergeCell ref="Z15:AA15"/>
    <mergeCell ref="AE15:AG15"/>
    <mergeCell ref="AH15:AI15"/>
    <mergeCell ref="O15:P15"/>
    <mergeCell ref="Q15:S15"/>
    <mergeCell ref="T15:U15"/>
    <mergeCell ref="V15:W15"/>
    <mergeCell ref="AE14:AG14"/>
    <mergeCell ref="AB14:AD14"/>
    <mergeCell ref="M14:N14"/>
    <mergeCell ref="O14:P14"/>
    <mergeCell ref="Q14:S14"/>
    <mergeCell ref="T14:U14"/>
    <mergeCell ref="D2:E2"/>
    <mergeCell ref="F2:G2"/>
    <mergeCell ref="H2:I2"/>
    <mergeCell ref="M2:AZ2"/>
    <mergeCell ref="F7:M7"/>
    <mergeCell ref="N7:U7"/>
    <mergeCell ref="AH14:AI14"/>
    <mergeCell ref="AJ14:AM14"/>
    <mergeCell ref="AH3:AM6"/>
    <mergeCell ref="X3:AG4"/>
    <mergeCell ref="X5:AG5"/>
    <mergeCell ref="AM7:AS7"/>
    <mergeCell ref="AQ4:AQ5"/>
    <mergeCell ref="AN6:AZ6"/>
    <mergeCell ref="AZ4:AZ5"/>
    <mergeCell ref="AY4:AY5"/>
    <mergeCell ref="AP4:AP5"/>
    <mergeCell ref="AV4:AV5"/>
    <mergeCell ref="AT7:AZ7"/>
    <mergeCell ref="AD7:AL7"/>
    <mergeCell ref="V7:AC7"/>
    <mergeCell ref="B7:E9"/>
    <mergeCell ref="H3:H5"/>
    <mergeCell ref="B11:B13"/>
    <mergeCell ref="C11:C13"/>
    <mergeCell ref="D11:H13"/>
    <mergeCell ref="M12:P13"/>
    <mergeCell ref="T12:W13"/>
    <mergeCell ref="T11:AA11"/>
    <mergeCell ref="Q12:S13"/>
    <mergeCell ref="I14:J14"/>
    <mergeCell ref="I12:L13"/>
    <mergeCell ref="K14:L14"/>
    <mergeCell ref="D14:H14"/>
    <mergeCell ref="X12:AA13"/>
    <mergeCell ref="I11:S11"/>
    <mergeCell ref="Z14:AA14"/>
    <mergeCell ref="I3:I5"/>
    <mergeCell ref="N3:N5"/>
    <mergeCell ref="N6:P6"/>
    <mergeCell ref="B6:E6"/>
    <mergeCell ref="F6:G6"/>
    <mergeCell ref="O3:O5"/>
    <mergeCell ref="G3:G5"/>
    <mergeCell ref="H6:J6"/>
    <mergeCell ref="K6:M6"/>
    <mergeCell ref="B3:E5"/>
    <mergeCell ref="F3:F5"/>
    <mergeCell ref="J3:J5"/>
    <mergeCell ref="K3:K5"/>
    <mergeCell ref="L3:L5"/>
    <mergeCell ref="M3:M5"/>
    <mergeCell ref="Q6:T6"/>
    <mergeCell ref="Q24:S24"/>
    <mergeCell ref="P3:W5"/>
    <mergeCell ref="AH12:AI13"/>
    <mergeCell ref="AJ12:AM13"/>
    <mergeCell ref="AH11:AM11"/>
    <mergeCell ref="AY11:AZ13"/>
    <mergeCell ref="AQ11:AS13"/>
    <mergeCell ref="AT11:AV13"/>
    <mergeCell ref="AW11:AX13"/>
    <mergeCell ref="AN11:AP13"/>
    <mergeCell ref="AB11:AD13"/>
    <mergeCell ref="U6:Z6"/>
    <mergeCell ref="AA6:AE6"/>
    <mergeCell ref="AE11:AG13"/>
    <mergeCell ref="AF6:AG6"/>
    <mergeCell ref="AW4:AW5"/>
    <mergeCell ref="AX4:AX5"/>
    <mergeCell ref="AN3:AZ3"/>
    <mergeCell ref="AR4:AR5"/>
    <mergeCell ref="AS4:AS5"/>
    <mergeCell ref="AT4:AT5"/>
    <mergeCell ref="AU4:AU5"/>
    <mergeCell ref="AN4:AN5"/>
    <mergeCell ref="AO4:AO5"/>
    <mergeCell ref="AY24:AZ24"/>
    <mergeCell ref="D23:H23"/>
    <mergeCell ref="I23:J23"/>
    <mergeCell ref="K23:L23"/>
    <mergeCell ref="M23:N23"/>
    <mergeCell ref="O23:P23"/>
    <mergeCell ref="Q23:S23"/>
    <mergeCell ref="T23:U23"/>
    <mergeCell ref="AH24:AI24"/>
    <mergeCell ref="AJ24:AM24"/>
    <mergeCell ref="AQ24:AS24"/>
    <mergeCell ref="AT24:AV24"/>
    <mergeCell ref="AW24:AX24"/>
    <mergeCell ref="T24:U24"/>
    <mergeCell ref="V24:W24"/>
    <mergeCell ref="X24:Y24"/>
    <mergeCell ref="Z24:AA24"/>
    <mergeCell ref="AB24:AD24"/>
    <mergeCell ref="AE24:AG24"/>
    <mergeCell ref="D24:H24"/>
    <mergeCell ref="I24:J24"/>
    <mergeCell ref="K24:L24"/>
    <mergeCell ref="M24:N24"/>
    <mergeCell ref="O24:P24"/>
    <mergeCell ref="AO8:AS8"/>
    <mergeCell ref="AO9:AS9"/>
    <mergeCell ref="AT8:AZ9"/>
    <mergeCell ref="F8:H8"/>
    <mergeCell ref="F9:H9"/>
    <mergeCell ref="N8:P8"/>
    <mergeCell ref="N9:P9"/>
    <mergeCell ref="V8:X8"/>
    <mergeCell ref="V9:X9"/>
    <mergeCell ref="AD8:AF8"/>
    <mergeCell ref="Y8:AC8"/>
    <mergeCell ref="Y9:AC9"/>
    <mergeCell ref="Q8:U8"/>
    <mergeCell ref="Q9:U9"/>
    <mergeCell ref="I8:M8"/>
    <mergeCell ref="I9:M9"/>
    <mergeCell ref="AM8:AN8"/>
    <mergeCell ref="AM9:AN9"/>
    <mergeCell ref="AD9:AF9"/>
    <mergeCell ref="AG8:AL8"/>
    <mergeCell ref="AG9:AL9"/>
    <mergeCell ref="AY14:AZ14"/>
    <mergeCell ref="D15:H15"/>
  </mergeCells>
  <phoneticPr fontId="3"/>
  <conditionalFormatting sqref="T14:AA44">
    <cfRule type="expression" dxfId="1" priority="1">
      <formula>$BD14=2</formula>
    </cfRule>
  </conditionalFormatting>
  <conditionalFormatting sqref="AE14:AG44">
    <cfRule type="expression" dxfId="0" priority="2">
      <formula>AE14/AB14&gt;8</formula>
    </cfRule>
  </conditionalFormatting>
  <dataValidations count="2">
    <dataValidation type="list" allowBlank="1" showInputMessage="1" showErrorMessage="1" sqref="AB14:AD44" xr:uid="{00000000-0002-0000-0300-000000000000}">
      <formula1>$BI$14:$BI$19</formula1>
    </dataValidation>
    <dataValidation type="list" allowBlank="1" showInputMessage="1" showErrorMessage="1" sqref="AH14:AI44" xr:uid="{00000000-0002-0000-0300-000001000000}">
      <formula1>$BG$14:$BG$24</formula1>
    </dataValidation>
  </dataValidations>
  <pageMargins left="0.59055118110236227" right="0.27559055118110237" top="0.39370078740157483" bottom="0.39370078740157483" header="0.31496062992125984" footer="0.11811023622047245"/>
  <pageSetup paperSize="9" scale="80" orientation="portrait" blackAndWhite="1" cellComments="asDisplayed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J28"/>
  <sheetViews>
    <sheetView topLeftCell="A10" workbookViewId="0">
      <selection activeCell="A13" sqref="A13"/>
    </sheetView>
  </sheetViews>
  <sheetFormatPr defaultColWidth="9" defaultRowHeight="14" x14ac:dyDescent="0.2"/>
  <cols>
    <col min="1" max="2" width="8.7265625" style="74" customWidth="1"/>
    <col min="3" max="3" width="11" style="74" bestFit="1" customWidth="1"/>
    <col min="4" max="4" width="2.08984375" style="74" bestFit="1" customWidth="1"/>
    <col min="5" max="10" width="8.7265625" style="74" customWidth="1"/>
    <col min="11" max="16384" width="9" style="74"/>
  </cols>
  <sheetData>
    <row r="3" spans="1:10" s="68" customFormat="1" ht="22.5" customHeight="1" x14ac:dyDescent="0.2">
      <c r="J3" s="69" t="s">
        <v>164</v>
      </c>
    </row>
    <row r="4" spans="1:10" s="68" customFormat="1" ht="22.5" customHeight="1" x14ac:dyDescent="0.2"/>
    <row r="5" spans="1:10" s="68" customFormat="1" ht="22.5" customHeight="1" x14ac:dyDescent="0.2">
      <c r="A5" s="68" t="s">
        <v>141</v>
      </c>
    </row>
    <row r="6" spans="1:10" s="68" customFormat="1" ht="22.5" customHeight="1" x14ac:dyDescent="0.2"/>
    <row r="7" spans="1:10" s="68" customFormat="1" ht="22.5" customHeight="1" x14ac:dyDescent="0.2"/>
    <row r="8" spans="1:10" s="68" customFormat="1" ht="22.5" customHeight="1" x14ac:dyDescent="0.2"/>
    <row r="9" spans="1:10" s="68" customFormat="1" ht="22.5" customHeight="1" x14ac:dyDescent="0.2">
      <c r="A9" s="397" t="s">
        <v>142</v>
      </c>
      <c r="B9" s="397"/>
      <c r="C9" s="397"/>
      <c r="D9" s="397"/>
      <c r="E9" s="397"/>
      <c r="F9" s="397"/>
      <c r="G9" s="397"/>
      <c r="H9" s="397"/>
      <c r="I9" s="397"/>
      <c r="J9" s="397"/>
    </row>
    <row r="10" spans="1:10" s="68" customFormat="1" ht="22.5" customHeight="1" x14ac:dyDescent="0.2">
      <c r="A10" s="70"/>
      <c r="B10" s="70"/>
      <c r="C10" s="70"/>
      <c r="D10" s="70"/>
      <c r="E10" s="70"/>
      <c r="F10" s="70"/>
      <c r="G10" s="70"/>
      <c r="H10" s="70"/>
      <c r="I10" s="70"/>
      <c r="J10" s="70"/>
    </row>
    <row r="11" spans="1:10" s="68" customFormat="1" ht="22.5" customHeight="1" x14ac:dyDescent="0.2"/>
    <row r="12" spans="1:10" s="68" customFormat="1" ht="22.5" customHeight="1" x14ac:dyDescent="0.2">
      <c r="A12" s="68" t="s">
        <v>165</v>
      </c>
    </row>
    <row r="13" spans="1:10" s="68" customFormat="1" ht="22.5" customHeight="1" x14ac:dyDescent="0.2">
      <c r="A13" s="68" t="s">
        <v>143</v>
      </c>
    </row>
    <row r="14" spans="1:10" s="68" customFormat="1" ht="22.5" customHeight="1" x14ac:dyDescent="0.2"/>
    <row r="15" spans="1:10" s="68" customFormat="1" ht="22.5" customHeight="1" x14ac:dyDescent="0.2">
      <c r="A15" s="398" t="s">
        <v>144</v>
      </c>
      <c r="B15" s="398"/>
      <c r="C15" s="398"/>
      <c r="D15" s="398"/>
      <c r="E15" s="398"/>
      <c r="F15" s="398"/>
      <c r="G15" s="398"/>
      <c r="H15" s="398"/>
      <c r="I15" s="398"/>
      <c r="J15" s="398"/>
    </row>
    <row r="16" spans="1:10" s="68" customFormat="1" ht="22.5" customHeight="1" x14ac:dyDescent="0.2"/>
    <row r="17" spans="3:10" s="68" customFormat="1" ht="22.5" customHeight="1" x14ac:dyDescent="0.2">
      <c r="C17" s="68" t="s">
        <v>145</v>
      </c>
      <c r="D17" s="68" t="s">
        <v>146</v>
      </c>
    </row>
    <row r="18" spans="3:10" s="68" customFormat="1" ht="22.5" customHeight="1" x14ac:dyDescent="0.2">
      <c r="C18" s="68" t="s">
        <v>147</v>
      </c>
      <c r="D18" s="68" t="s">
        <v>146</v>
      </c>
      <c r="H18" s="68" t="s">
        <v>148</v>
      </c>
    </row>
    <row r="19" spans="3:10" s="68" customFormat="1" ht="22.5" customHeight="1" x14ac:dyDescent="0.2">
      <c r="C19" s="68" t="s">
        <v>149</v>
      </c>
      <c r="D19" s="68" t="s">
        <v>150</v>
      </c>
    </row>
    <row r="20" spans="3:10" s="68" customFormat="1" ht="22.5" customHeight="1" x14ac:dyDescent="0.2">
      <c r="C20" s="68" t="s">
        <v>151</v>
      </c>
      <c r="D20" s="68" t="s">
        <v>150</v>
      </c>
      <c r="E20" s="399"/>
      <c r="F20" s="399"/>
    </row>
    <row r="21" spans="3:10" s="68" customFormat="1" ht="22.5" customHeight="1" x14ac:dyDescent="0.2">
      <c r="E21" s="71"/>
      <c r="F21" s="71"/>
    </row>
    <row r="22" spans="3:10" s="68" customFormat="1" ht="22.5" customHeight="1" x14ac:dyDescent="0.2"/>
    <row r="23" spans="3:10" s="68" customFormat="1" ht="22.5" customHeight="1" x14ac:dyDescent="0.2">
      <c r="C23" s="68" t="s">
        <v>152</v>
      </c>
      <c r="D23" s="68" t="s">
        <v>150</v>
      </c>
    </row>
    <row r="24" spans="3:10" s="68" customFormat="1" ht="22.5" customHeight="1" x14ac:dyDescent="0.2">
      <c r="C24" s="68" t="s">
        <v>153</v>
      </c>
      <c r="D24" s="68" t="s">
        <v>150</v>
      </c>
      <c r="E24" s="72" t="s">
        <v>154</v>
      </c>
      <c r="F24" s="73"/>
    </row>
    <row r="25" spans="3:10" s="68" customFormat="1" ht="22.5" customHeight="1" x14ac:dyDescent="0.2">
      <c r="C25" s="68" t="s">
        <v>155</v>
      </c>
      <c r="D25" s="68" t="s">
        <v>156</v>
      </c>
    </row>
    <row r="26" spans="3:10" s="68" customFormat="1" ht="22.5" customHeight="1" x14ac:dyDescent="0.2"/>
    <row r="27" spans="3:10" s="68" customFormat="1" ht="13" x14ac:dyDescent="0.2"/>
    <row r="28" spans="3:10" s="68" customFormat="1" ht="13" x14ac:dyDescent="0.2">
      <c r="J28" s="69" t="s">
        <v>157</v>
      </c>
    </row>
  </sheetData>
  <mergeCells count="3">
    <mergeCell ref="A9:J9"/>
    <mergeCell ref="A15:J15"/>
    <mergeCell ref="E20:F20"/>
  </mergeCells>
  <phoneticPr fontId="3"/>
  <pageMargins left="0.7" right="0.21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5" sqref="D5:D11"/>
    </sheetView>
  </sheetViews>
  <sheetFormatPr defaultRowHeight="13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移動支援請求書</vt:lpstr>
      <vt:lpstr>移動支援 （記入例）</vt:lpstr>
      <vt:lpstr>移動支援（手書用）</vt:lpstr>
      <vt:lpstr>移動支援 （入力用）</vt:lpstr>
      <vt:lpstr>利用時間超過理由書</vt:lpstr>
      <vt:lpstr>Sheet1</vt:lpstr>
      <vt:lpstr>'移動支援 （記入例）'!Print_Area</vt:lpstr>
      <vt:lpstr>'移動支援 （入力用）'!Print_Area</vt:lpstr>
      <vt:lpstr>'移動支援（手書用）'!Print_Area</vt:lpstr>
      <vt:lpstr>移動支援請求書!Print_Area</vt:lpstr>
    </vt:vector>
  </TitlesOfParts>
  <Company>mizumoto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mizumoto</dc:creator>
  <cp:lastModifiedBy>寺本 敦子</cp:lastModifiedBy>
  <cp:lastPrinted>2025-03-28T09:36:13Z</cp:lastPrinted>
  <dcterms:created xsi:type="dcterms:W3CDTF">2011-04-04T09:07:40Z</dcterms:created>
  <dcterms:modified xsi:type="dcterms:W3CDTF">2025-04-02T23:37:48Z</dcterms:modified>
</cp:coreProperties>
</file>