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23.250\disk1\esata 1\0100_財務関係（予算決算）\400_財務\101_財務\経営分析表（例年1月照会）\2020決算経営分析\02-2_修正（2022.2.7）\"/>
    </mc:Choice>
  </mc:AlternateContent>
  <workbookProtection workbookAlgorithmName="SHA-512" workbookHashValue="OzpODn2qp/4H9kr7ZPfS7CH04RBkdFM/OfShmET6kqbaR4GN4oSiEvqDwJBwSrRwKlGmWz+cFLHE0u4S0MfO3w==" workbookSaltValue="TiVKpWPuf49T0+PmF+51Uw==" workbookSpinCount="100000" lockStructure="1"/>
  <bookViews>
    <workbookView xWindow="0" yWindow="0" windowWidth="23040" windowHeight="9096"/>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<sst xmlns="http://schemas.openxmlformats.org/spreadsheetml/2006/main" count="236" uniqueCount="117">
  <si>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</si>
  <si>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</si>
  <si>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</si>
  <si>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</si>
  <si>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</si>
  <si>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</si>
  <si>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</si>
  <si>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</si>
  <si>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</si>
  <si>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</si>
  <si>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</si>
  <si>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</si>
  <si>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</si>
  <si>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</si>
  <si>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</si>
  <si>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</si>
  <si>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</si>
  <si>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</si>
  <si>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</si>
  <si>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</si>
  <si>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</si>
  <si>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</si>
  <si>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</si>
  <si>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</si>
  <si>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</si>
  <si>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</si>
  <si>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</si>
  <si>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</si>
  <si>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</si>
  <si>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</si>
  <si>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</si>
  <si>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</si>
  <si>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</si>
  <si>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</si>
  <si>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</si>
  <si>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</si>
  <si>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</si>
  <si>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</si>
  <si>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</si>
  <si>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</si>
  <si>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</si>
  <si>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</si>
  <si>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</si>
  <si>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</si>
  <si>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</si>
  <si>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</si>
  <si>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</si>
  <si>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</si>
  <si>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</si>
  <si>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</si>
  <si>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</si>
  <si>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</si>
  <si>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</si>
  <si>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</si>
  <si>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</si>
  <si>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</si>
  <si>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</si>
  <si>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</si>
  <si>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</si>
  <si>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</si>
  <si>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</si>
  <si>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</si>
  <si>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</si>
  <si>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</si>
  <si>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</si>
  <si>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</si>
  <si>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</si>
  <si>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</si>
  <si>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</si>
  <si>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</si>
  <si>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</si>
  <si>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</si>
  <si>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</si>
  <si>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</si>
  <si>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</si>
  <si>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</si>
  <si>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</si>
  <si>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</si>
  <si>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</si>
  <si>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</si>
  <si>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</si>
  <si>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</si>
  <si>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</si>
  <si>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</si>
  <si>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</si>
  <si>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</si>
  <si>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</si>
  <si>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</si>
  <si>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</si>
  <si>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</si>
  <si>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</si>
  <si>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</si>
  <si>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</si>
  <si>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</si>
  <si>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</si>
  <si>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</si>
  <si>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四條畷市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</si>
  <si>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</si>
  <si>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</si>
  <si>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</si>
  <si>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</si>
  <si>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</si>
  <si>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</si>
  <si>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</si>
  <si>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</si>
  <si>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</si>
  <si>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</si>
  <si>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</si>
  <si>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</si>
  <si>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</si>
  <si>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</si>
  <si>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</si>
  <si>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</si>
  <si>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</si>
  <si>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①経常収支比率は100％で類似団体平均値、全国平均を若干下回っている。数値が常に100％なのは、市の補助金などの収入で収支の均衡を保っているためである。
　④企業債残高対事業規模比率が、類似団体平均値、全国平均より低い数値となっているのは、大規模住宅開発事業に伴い施設整備を実施したことから、単独処理場整備費用等が不要であったためである。
　⑤経費回収率及び⑥汚水処理原価は、いずれも類似団体平均値よりも良好な数値となっているが、これは①経常収支比率で述べたとおり、市の補助金で収支の均衡を保っていることによるものである。
　なお、⑦施設利用率については、単独処理場を設置していないため、当該値を計上していない。
</t>
    <phoneticPr fontId="4"/>
  </si>
  <si>
    <t xml:space="preserve">　②管渠老朽化率は0％である。管渠の耐用年数は50年とされているが、供用開始後30年未満の累計区分（D2）に分類されるためである。しかし、管渠以外のポンプ場設備等は耐用年数を超過しており、順次、部分的な更新を行っている。
　③管渠改善率は0％で変化が無いのに対し、類似団体平均値では、0.39%となっている。類似団体の中で管渠の耐用年数に比して、早い段階で長寿命化に着手している団体が増えていると推測できる。
</t>
    <phoneticPr fontId="4"/>
  </si>
  <si>
    <t>　経営の健全性、効率性及び老朽化状況から現状問題はないが、普及率、水洗化率がともに100%に近く、今後は大幅な収入増が見込めず、むしろ、人口減少に伴う収入減が危惧される。
　そのため、維持更新費用を抑制するため、老朽化が進む市の単独処理場（公共下水道施設）で処理している汚水を、流域下水道と処理区統合し、流域下水道で処理していく計画を令和３年度完了目途で進めているところである。</t>
    <rPh sb="106" eb="109">
      <t>ロウキュウカ</t>
    </rPh>
    <rPh sb="110" eb="111">
      <t>スス</t>
    </rPh>
    <rPh sb="164" eb="166">
      <t>ケイカク</t>
    </rPh>
    <rPh sb="167" eb="169">
      <t>レイワ</t>
    </rPh>
    <rPh sb="170" eb="172">
      <t>ネンド</t>
    </rPh>
    <rPh sb="172" eb="174">
      <t>カンリョウ</t>
    </rPh>
    <rPh sb="174" eb="176">
      <t>メド</t>
    </rPh>
    <rPh sb="177" eb="178">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</si>
</sst>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CE2-4BBC-8034-AEE98299F6B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c:ext xmlns:c16="http://schemas.microsoft.com/office/drawing/2014/chart" uri="{C3380CC4-5D6E-409C-BE32-E72D297353CC}">
              <c16:uniqueId val="{00000001-2CE2-4BBC-8034-AEE98299F6B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BB1-4520-B97F-88DC475AA84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c:ext xmlns:c16="http://schemas.microsoft.com/office/drawing/2014/chart" uri="{C3380CC4-5D6E-409C-BE32-E72D297353CC}">
              <c16:uniqueId val="{00000001-DBB1-4520-B97F-88DC475AA84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99.33</c:v>
                </c:pt>
                <c:pt idx="1">
                  <c:v>99.33</c:v>
                </c:pt>
                <c:pt idx="2">
                  <c:v>99.03</c:v>
                </c:pt>
                <c:pt idx="3">
                  <c:v>99.6</c:v>
                </c:pt>
                <c:pt idx="4">
                  <c:v>99.6</c:v>
                </c:pt>
              </c:numCache>
            </c:numRef>
          </c:val>
          <c:extLst>
            <c:ext xmlns:c16="http://schemas.microsoft.com/office/drawing/2014/chart" uri="{C3380CC4-5D6E-409C-BE32-E72D297353CC}">
              <c16:uniqueId val="{00000000-57ED-48DE-8D77-4A208278C70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c:ext xmlns:c16="http://schemas.microsoft.com/office/drawing/2014/chart" uri="{C3380CC4-5D6E-409C-BE32-E72D297353CC}">
              <c16:uniqueId val="{00000001-57ED-48DE-8D77-4A208278C70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29C-4AD7-90FB-14F414023E3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100.85</c:v>
                </c:pt>
                <c:pt idx="1">
                  <c:v>102.13</c:v>
                </c:pt>
                <c:pt idx="2">
                  <c:v>101.72</c:v>
                </c:pt>
                <c:pt idx="3">
                  <c:v>102.73</c:v>
                </c:pt>
                <c:pt idx="4">
                  <c:v>105.78</c:v>
                </c:pt>
              </c:numCache>
            </c:numRef>
          </c:val>
          <c:smooth val="0"/>
          <c:extLst>
            <c:ext xmlns:c16="http://schemas.microsoft.com/office/drawing/2014/chart" uri="{C3380CC4-5D6E-409C-BE32-E72D297353CC}">
              <c16:uniqueId val="{00000001-B29C-4AD7-90FB-14F414023E3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22.22</c:v>
                </c:pt>
                <c:pt idx="1">
                  <c:v>25.1</c:v>
                </c:pt>
                <c:pt idx="2">
                  <c:v>27.98</c:v>
                </c:pt>
                <c:pt idx="3">
                  <c:v>30.86</c:v>
                </c:pt>
                <c:pt idx="4">
                  <c:v>32.880000000000003</c:v>
                </c:pt>
              </c:numCache>
            </c:numRef>
          </c:val>
          <c:extLst>
            <c:ext xmlns:c16="http://schemas.microsoft.com/office/drawing/2014/chart" uri="{C3380CC4-5D6E-409C-BE32-E72D297353CC}">
              <c16:uniqueId val="{00000000-4986-43C0-A7FE-DCDA978D85F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22.77</c:v>
                </c:pt>
                <c:pt idx="1">
                  <c:v>23.93</c:v>
                </c:pt>
                <c:pt idx="2">
                  <c:v>24.68</c:v>
                </c:pt>
                <c:pt idx="3">
                  <c:v>24.68</c:v>
                </c:pt>
                <c:pt idx="4">
                  <c:v>21.36</c:v>
                </c:pt>
              </c:numCache>
            </c:numRef>
          </c:val>
          <c:smooth val="0"/>
          <c:extLst>
            <c:ext xmlns:c16="http://schemas.microsoft.com/office/drawing/2014/chart" uri="{C3380CC4-5D6E-409C-BE32-E72D297353CC}">
              <c16:uniqueId val="{00000001-4986-43C0-A7FE-DCDA978D85F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979-447A-98FC-E4A006552E7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0.01</c:v>
                </c:pt>
                <c:pt idx="3" formatCode="#,##0.00;&quot;△&quot;#,##0.00;&quot;-&quot;">
                  <c:v>8.6199999999999992</c:v>
                </c:pt>
                <c:pt idx="4" formatCode="#,##0.00;&quot;△&quot;#,##0.00;&quot;-&quot;">
                  <c:v>0.01</c:v>
                </c:pt>
              </c:numCache>
            </c:numRef>
          </c:val>
          <c:smooth val="0"/>
          <c:extLst>
            <c:ext xmlns:c16="http://schemas.microsoft.com/office/drawing/2014/chart" uri="{C3380CC4-5D6E-409C-BE32-E72D297353CC}">
              <c16:uniqueId val="{00000001-E979-447A-98FC-E4A006552E7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0EF-496C-BC55-E2D36F70B32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110.77</c:v>
                </c:pt>
                <c:pt idx="1">
                  <c:v>109.51</c:v>
                </c:pt>
                <c:pt idx="2">
                  <c:v>112.88</c:v>
                </c:pt>
                <c:pt idx="3">
                  <c:v>94.97</c:v>
                </c:pt>
                <c:pt idx="4">
                  <c:v>63.96</c:v>
                </c:pt>
              </c:numCache>
            </c:numRef>
          </c:val>
          <c:smooth val="0"/>
          <c:extLst>
            <c:ext xmlns:c16="http://schemas.microsoft.com/office/drawing/2014/chart" uri="{C3380CC4-5D6E-409C-BE32-E72D297353CC}">
              <c16:uniqueId val="{00000001-30EF-496C-BC55-E2D36F70B32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2.65</c:v>
                </c:pt>
                <c:pt idx="1">
                  <c:v>2.8</c:v>
                </c:pt>
                <c:pt idx="2">
                  <c:v>2.4700000000000002</c:v>
                </c:pt>
                <c:pt idx="3">
                  <c:v>2.66</c:v>
                </c:pt>
                <c:pt idx="4">
                  <c:v>2.85</c:v>
                </c:pt>
              </c:numCache>
            </c:numRef>
          </c:val>
          <c:extLst>
            <c:ext xmlns:c16="http://schemas.microsoft.com/office/drawing/2014/chart" uri="{C3380CC4-5D6E-409C-BE32-E72D297353CC}">
              <c16:uniqueId val="{00000000-4D19-4FE0-B038-9BB107253A5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46.78</c:v>
                </c:pt>
                <c:pt idx="1">
                  <c:v>47.44</c:v>
                </c:pt>
                <c:pt idx="2">
                  <c:v>49.18</c:v>
                </c:pt>
                <c:pt idx="3">
                  <c:v>47.72</c:v>
                </c:pt>
                <c:pt idx="4">
                  <c:v>44.24</c:v>
                </c:pt>
              </c:numCache>
            </c:numRef>
          </c:val>
          <c:smooth val="0"/>
          <c:extLst>
            <c:ext xmlns:c16="http://schemas.microsoft.com/office/drawing/2014/chart" uri="{C3380CC4-5D6E-409C-BE32-E72D297353CC}">
              <c16:uniqueId val="{00000001-4D19-4FE0-B038-9BB107253A5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601.89</c:v>
                </c:pt>
                <c:pt idx="1">
                  <c:v>576.12</c:v>
                </c:pt>
                <c:pt idx="2">
                  <c:v>554.9</c:v>
                </c:pt>
                <c:pt idx="3">
                  <c:v>535.82000000000005</c:v>
                </c:pt>
                <c:pt idx="4">
                  <c:v>529.27</c:v>
                </c:pt>
              </c:numCache>
            </c:numRef>
          </c:val>
          <c:extLst>
            <c:ext xmlns:c16="http://schemas.microsoft.com/office/drawing/2014/chart" uri="{C3380CC4-5D6E-409C-BE32-E72D297353CC}">
              <c16:uniqueId val="{00000000-7B3D-471D-BAE3-809435F0C77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c:ext xmlns:c16="http://schemas.microsoft.com/office/drawing/2014/chart" uri="{C3380CC4-5D6E-409C-BE32-E72D297353CC}">
              <c16:uniqueId val="{00000001-7B3D-471D-BAE3-809435F0C77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98.81</c:v>
                </c:pt>
                <c:pt idx="1">
                  <c:v>100</c:v>
                </c:pt>
                <c:pt idx="2">
                  <c:v>98.25</c:v>
                </c:pt>
                <c:pt idx="3">
                  <c:v>98.22</c:v>
                </c:pt>
                <c:pt idx="4">
                  <c:v>97.27</c:v>
                </c:pt>
              </c:numCache>
            </c:numRef>
          </c:val>
          <c:extLst>
            <c:ext xmlns:c16="http://schemas.microsoft.com/office/drawing/2014/chart" uri="{C3380CC4-5D6E-409C-BE32-E72D297353CC}">
              <c16:uniqueId val="{00000000-1C84-40EB-8EE9-E2F9D236A38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c:ext xmlns:c16="http://schemas.microsoft.com/office/drawing/2014/chart" uri="{C3380CC4-5D6E-409C-BE32-E72D297353CC}">
              <c16:uniqueId val="{00000001-1C84-40EB-8EE9-E2F9D236A38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193.39</c:v>
                </c:pt>
                <c:pt idx="1">
                  <c:v>187.83</c:v>
                </c:pt>
                <c:pt idx="2">
                  <c:v>189.85</c:v>
                </c:pt>
                <c:pt idx="3">
                  <c:v>187.56</c:v>
                </c:pt>
                <c:pt idx="4">
                  <c:v>190</c:v>
                </c:pt>
              </c:numCache>
            </c:numRef>
          </c:val>
          <c:extLst>
            <c:ext xmlns:c16="http://schemas.microsoft.com/office/drawing/2014/chart" uri="{C3380CC4-5D6E-409C-BE32-E72D297353CC}">
              <c16:uniqueId val="{00000000-7470-472E-84C0-ACDEEA759CB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c:ext xmlns:c16="http://schemas.microsoft.com/office/drawing/2014/chart" uri="{C3380CC4-5D6E-409C-BE32-E72D297353CC}">
              <c16:uniqueId val="{00000001-7470-472E-84C0-ACDEEA759CB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F46"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大阪府　四條畷市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55417</v>
      </c>
      <c r="AM8" s="51"/>
      <c r="AN8" s="51"/>
      <c r="AO8" s="51"/>
      <c r="AP8" s="51"/>
      <c r="AQ8" s="51"/>
      <c r="AR8" s="51"/>
      <c r="AS8" s="51"/>
      <c r="AT8" s="46">
        <f>データ!T6</f>
        <v>18.690000000000001</v>
      </c>
      <c r="AU8" s="46"/>
      <c r="AV8" s="46"/>
      <c r="AW8" s="46"/>
      <c r="AX8" s="46"/>
      <c r="AY8" s="46"/>
      <c r="AZ8" s="46"/>
      <c r="BA8" s="46"/>
      <c r="BB8" s="46">
        <f>データ!U6</f>
        <v>2965.06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f>データ!O6</f>
        <v>29.14</v>
      </c>
      <c r="J10" s="46"/>
      <c r="K10" s="46"/>
      <c r="L10" s="46"/>
      <c r="M10" s="46"/>
      <c r="N10" s="46"/>
      <c r="O10" s="46"/>
      <c r="P10" s="46">
        <f>データ!P6</f>
        <v>1.79</v>
      </c>
      <c r="Q10" s="46"/>
      <c r="R10" s="46"/>
      <c r="S10" s="46"/>
      <c r="T10" s="46"/>
      <c r="U10" s="46"/>
      <c r="V10" s="46"/>
      <c r="W10" s="46">
        <f>データ!Q6</f>
        <v>96.86</v>
      </c>
      <c r="X10" s="46"/>
      <c r="Y10" s="46"/>
      <c r="Z10" s="46"/>
      <c r="AA10" s="46"/>
      <c r="AB10" s="46"/>
      <c r="AC10" s="46"/>
      <c r="AD10" s="51">
        <f>データ!R6</f>
        <v>2206</v>
      </c>
      <c r="AE10" s="51"/>
      <c r="AF10" s="51"/>
      <c r="AG10" s="51"/>
      <c r="AH10" s="51"/>
      <c r="AI10" s="51"/>
      <c r="AJ10" s="51"/>
      <c r="AK10" s="2"/>
      <c r="AL10" s="51">
        <f>データ!V6</f>
        <v>993</v>
      </c>
      <c r="AM10" s="51"/>
      <c r="AN10" s="51"/>
      <c r="AO10" s="51"/>
      <c r="AP10" s="51"/>
      <c r="AQ10" s="51"/>
      <c r="AR10" s="51"/>
      <c r="AS10" s="51"/>
      <c r="AT10" s="46">
        <f>データ!W6</f>
        <v>0.47</v>
      </c>
      <c r="AU10" s="46"/>
      <c r="AV10" s="46"/>
      <c r="AW10" s="46"/>
      <c r="AX10" s="46"/>
      <c r="AY10" s="46"/>
      <c r="AZ10" s="46"/>
      <c r="BA10" s="46"/>
      <c r="BB10" s="46">
        <f>データ!X6</f>
        <v>2112.77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K6Wzfjoxdy/f+k0D+V+QbZROciAcokd+5FYvUV4weKEa+pKb/nJ1S++Bpv5vlQ1MZVysxXSAdej9mzJTgHK32w==" saltValue="kY9qu82YHpI7Q69PGA6hn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272299</v>
      </c>
      <c r="D6" s="33">
        <f t="shared" si="3"/>
        <v>46</v>
      </c>
      <c r="E6" s="33">
        <f t="shared" si="3"/>
        <v>17</v>
      </c>
      <c r="F6" s="33">
        <f t="shared" si="3"/>
        <v>4</v>
      </c>
      <c r="G6" s="33">
        <f t="shared" si="3"/>
        <v>0</v>
      </c>
      <c r="H6" s="33" t="str">
        <f t="shared" si="3"/>
        <v>大阪府　四條畷市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29.14</v>
      </c>
      <c r="P6" s="34">
        <f t="shared" si="3"/>
        <v>1.79</v>
      </c>
      <c r="Q6" s="34">
        <f t="shared" si="3"/>
        <v>96.86</v>
      </c>
      <c r="R6" s="34">
        <f t="shared" si="3"/>
        <v>2206</v>
      </c>
      <c r="S6" s="34">
        <f t="shared" si="3"/>
        <v>55417</v>
      </c>
      <c r="T6" s="34">
        <f t="shared" si="3"/>
        <v>18.690000000000001</v>
      </c>
      <c r="U6" s="34">
        <f t="shared" si="3"/>
        <v>2965.06</v>
      </c>
      <c r="V6" s="34">
        <f t="shared" si="3"/>
        <v>993</v>
      </c>
      <c r="W6" s="34">
        <f t="shared" si="3"/>
        <v>0.47</v>
      </c>
      <c r="X6" s="34">
        <f t="shared" si="3"/>
        <v>2112.77</v>
      </c>
      <c r="Y6" s="35">
        <f>IF(Y7="",NA(),Y7)</f>
        <v>100</v>
      </c>
      <c r="Z6" s="35">
        <f t="shared" ref="Z6:AH6" si="4">IF(Z7="",NA(),Z7)</f>
        <v>100</v>
      </c>
      <c r="AA6" s="35">
        <f t="shared" si="4"/>
        <v>100</v>
      </c>
      <c r="AB6" s="35">
        <f t="shared" si="4"/>
        <v>100</v>
      </c>
      <c r="AC6" s="35">
        <f t="shared" si="4"/>
        <v>100</v>
      </c>
      <c r="AD6" s="35">
        <f t="shared" si="4"/>
        <v>100.85</v>
      </c>
      <c r="AE6" s="35">
        <f t="shared" si="4"/>
        <v>102.13</v>
      </c>
      <c r="AF6" s="35">
        <f t="shared" si="4"/>
        <v>101.72</v>
      </c>
      <c r="AG6" s="35">
        <f t="shared" si="4"/>
        <v>102.73</v>
      </c>
      <c r="AH6" s="35">
        <f t="shared" si="4"/>
        <v>105.78</v>
      </c>
      <c r="AI6" s="34" t="str">
        <f>IF(AI7="","",IF(AI7="-","【-】","【"&amp;SUBSTITUTE(TEXT(AI7,"#,##0.00"),"-","△")&amp;"】"))</f>
        <v>【104.83】</v>
      </c>
      <c r="AJ6" s="34">
        <f>IF(AJ7="",NA(),AJ7)</f>
        <v>0</v>
      </c>
      <c r="AK6" s="34">
        <f t="shared" ref="AK6:AS6" si="5">IF(AK7="",NA(),AK7)</f>
        <v>0</v>
      </c>
      <c r="AL6" s="34">
        <f t="shared" si="5"/>
        <v>0</v>
      </c>
      <c r="AM6" s="34">
        <f t="shared" si="5"/>
        <v>0</v>
      </c>
      <c r="AN6" s="34">
        <f t="shared" si="5"/>
        <v>0</v>
      </c>
      <c r="AO6" s="35">
        <f t="shared" si="5"/>
        <v>110.77</v>
      </c>
      <c r="AP6" s="35">
        <f t="shared" si="5"/>
        <v>109.51</v>
      </c>
      <c r="AQ6" s="35">
        <f t="shared" si="5"/>
        <v>112.88</v>
      </c>
      <c r="AR6" s="35">
        <f t="shared" si="5"/>
        <v>94.97</v>
      </c>
      <c r="AS6" s="35">
        <f t="shared" si="5"/>
        <v>63.96</v>
      </c>
      <c r="AT6" s="34" t="str">
        <f>IF(AT7="","",IF(AT7="-","【-】","【"&amp;SUBSTITUTE(TEXT(AT7,"#,##0.00"),"-","△")&amp;"】"))</f>
        <v>【61.55】</v>
      </c>
      <c r="AU6" s="35">
        <f>IF(AU7="",NA(),AU7)</f>
        <v>2.65</v>
      </c>
      <c r="AV6" s="35">
        <f t="shared" ref="AV6:BD6" si="6">IF(AV7="",NA(),AV7)</f>
        <v>2.8</v>
      </c>
      <c r="AW6" s="35">
        <f t="shared" si="6"/>
        <v>2.4700000000000002</v>
      </c>
      <c r="AX6" s="35">
        <f t="shared" si="6"/>
        <v>2.66</v>
      </c>
      <c r="AY6" s="35">
        <f t="shared" si="6"/>
        <v>2.85</v>
      </c>
      <c r="AZ6" s="35">
        <f t="shared" si="6"/>
        <v>46.78</v>
      </c>
      <c r="BA6" s="35">
        <f t="shared" si="6"/>
        <v>47.44</v>
      </c>
      <c r="BB6" s="35">
        <f t="shared" si="6"/>
        <v>49.18</v>
      </c>
      <c r="BC6" s="35">
        <f t="shared" si="6"/>
        <v>47.72</v>
      </c>
      <c r="BD6" s="35">
        <f t="shared" si="6"/>
        <v>44.24</v>
      </c>
      <c r="BE6" s="34" t="str">
        <f>IF(BE7="","",IF(BE7="-","【-】","【"&amp;SUBSTITUTE(TEXT(BE7,"#,##0.00"),"-","△")&amp;"】"))</f>
        <v>【45.34】</v>
      </c>
      <c r="BF6" s="35">
        <f>IF(BF7="",NA(),BF7)</f>
        <v>601.89</v>
      </c>
      <c r="BG6" s="35">
        <f t="shared" ref="BG6:BO6" si="7">IF(BG7="",NA(),BG7)</f>
        <v>576.12</v>
      </c>
      <c r="BH6" s="35">
        <f t="shared" si="7"/>
        <v>554.9</v>
      </c>
      <c r="BI6" s="35">
        <f t="shared" si="7"/>
        <v>535.82000000000005</v>
      </c>
      <c r="BJ6" s="35">
        <f t="shared" si="7"/>
        <v>529.27</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98.81</v>
      </c>
      <c r="BR6" s="35">
        <f t="shared" ref="BR6:BZ6" si="8">IF(BR7="",NA(),BR7)</f>
        <v>100</v>
      </c>
      <c r="BS6" s="35">
        <f t="shared" si="8"/>
        <v>98.25</v>
      </c>
      <c r="BT6" s="35">
        <f t="shared" si="8"/>
        <v>98.22</v>
      </c>
      <c r="BU6" s="35">
        <f t="shared" si="8"/>
        <v>97.27</v>
      </c>
      <c r="BV6" s="35">
        <f t="shared" si="8"/>
        <v>69.87</v>
      </c>
      <c r="BW6" s="35">
        <f t="shared" si="8"/>
        <v>74.3</v>
      </c>
      <c r="BX6" s="35">
        <f t="shared" si="8"/>
        <v>72.260000000000005</v>
      </c>
      <c r="BY6" s="35">
        <f t="shared" si="8"/>
        <v>71.84</v>
      </c>
      <c r="BZ6" s="35">
        <f t="shared" si="8"/>
        <v>73.36</v>
      </c>
      <c r="CA6" s="34" t="str">
        <f>IF(CA7="","",IF(CA7="-","【-】","【"&amp;SUBSTITUTE(TEXT(CA7,"#,##0.00"),"-","△")&amp;"】"))</f>
        <v>【75.29】</v>
      </c>
      <c r="CB6" s="35">
        <f>IF(CB7="",NA(),CB7)</f>
        <v>193.39</v>
      </c>
      <c r="CC6" s="35">
        <f t="shared" ref="CC6:CK6" si="9">IF(CC7="",NA(),CC7)</f>
        <v>187.83</v>
      </c>
      <c r="CD6" s="35">
        <f t="shared" si="9"/>
        <v>189.85</v>
      </c>
      <c r="CE6" s="35">
        <f t="shared" si="9"/>
        <v>187.56</v>
      </c>
      <c r="CF6" s="35">
        <f t="shared" si="9"/>
        <v>190</v>
      </c>
      <c r="CG6" s="35">
        <f t="shared" si="9"/>
        <v>234.96</v>
      </c>
      <c r="CH6" s="35">
        <f t="shared" si="9"/>
        <v>221.81</v>
      </c>
      <c r="CI6" s="35">
        <f t="shared" si="9"/>
        <v>230.02</v>
      </c>
      <c r="CJ6" s="35">
        <f t="shared" si="9"/>
        <v>228.47</v>
      </c>
      <c r="CK6" s="35">
        <f t="shared" si="9"/>
        <v>224.88</v>
      </c>
      <c r="CL6" s="34" t="str">
        <f>IF(CL7="","",IF(CL7="-","【-】","【"&amp;SUBSTITUTE(TEXT(CL7,"#,##0.00"),"-","△")&amp;"】"))</f>
        <v>【215.41】</v>
      </c>
      <c r="CM6" s="35" t="str">
        <f>IF(CM7="",NA(),CM7)</f>
        <v>-</v>
      </c>
      <c r="CN6" s="35" t="str">
        <f t="shared" ref="CN6:CV6" si="10">IF(CN7="",NA(),CN7)</f>
        <v>-</v>
      </c>
      <c r="CO6" s="35" t="str">
        <f t="shared" si="10"/>
        <v>-</v>
      </c>
      <c r="CP6" s="35" t="str">
        <f t="shared" si="10"/>
        <v>-</v>
      </c>
      <c r="CQ6" s="35" t="str">
        <f t="shared" si="10"/>
        <v>-</v>
      </c>
      <c r="CR6" s="35">
        <f t="shared" si="10"/>
        <v>42.9</v>
      </c>
      <c r="CS6" s="35">
        <f t="shared" si="10"/>
        <v>43.36</v>
      </c>
      <c r="CT6" s="35">
        <f t="shared" si="10"/>
        <v>42.56</v>
      </c>
      <c r="CU6" s="35">
        <f t="shared" si="10"/>
        <v>42.47</v>
      </c>
      <c r="CV6" s="35">
        <f t="shared" si="10"/>
        <v>42.4</v>
      </c>
      <c r="CW6" s="34" t="str">
        <f>IF(CW7="","",IF(CW7="-","【-】","【"&amp;SUBSTITUTE(TEXT(CW7,"#,##0.00"),"-","△")&amp;"】"))</f>
        <v>【42.90】</v>
      </c>
      <c r="CX6" s="35">
        <f>IF(CX7="",NA(),CX7)</f>
        <v>99.33</v>
      </c>
      <c r="CY6" s="35">
        <f t="shared" ref="CY6:DG6" si="11">IF(CY7="",NA(),CY7)</f>
        <v>99.33</v>
      </c>
      <c r="CZ6" s="35">
        <f t="shared" si="11"/>
        <v>99.03</v>
      </c>
      <c r="DA6" s="35">
        <f t="shared" si="11"/>
        <v>99.6</v>
      </c>
      <c r="DB6" s="35">
        <f t="shared" si="11"/>
        <v>99.6</v>
      </c>
      <c r="DC6" s="35">
        <f t="shared" si="11"/>
        <v>83.5</v>
      </c>
      <c r="DD6" s="35">
        <f t="shared" si="11"/>
        <v>83.06</v>
      </c>
      <c r="DE6" s="35">
        <f t="shared" si="11"/>
        <v>83.32</v>
      </c>
      <c r="DF6" s="35">
        <f t="shared" si="11"/>
        <v>83.75</v>
      </c>
      <c r="DG6" s="35">
        <f t="shared" si="11"/>
        <v>84.19</v>
      </c>
      <c r="DH6" s="34" t="str">
        <f>IF(DH7="","",IF(DH7="-","【-】","【"&amp;SUBSTITUTE(TEXT(DH7,"#,##0.00"),"-","△")&amp;"】"))</f>
        <v>【84.75】</v>
      </c>
      <c r="DI6" s="35">
        <f>IF(DI7="",NA(),DI7)</f>
        <v>22.22</v>
      </c>
      <c r="DJ6" s="35">
        <f t="shared" ref="DJ6:DR6" si="12">IF(DJ7="",NA(),DJ7)</f>
        <v>25.1</v>
      </c>
      <c r="DK6" s="35">
        <f t="shared" si="12"/>
        <v>27.98</v>
      </c>
      <c r="DL6" s="35">
        <f t="shared" si="12"/>
        <v>30.86</v>
      </c>
      <c r="DM6" s="35">
        <f t="shared" si="12"/>
        <v>32.880000000000003</v>
      </c>
      <c r="DN6" s="35">
        <f t="shared" si="12"/>
        <v>22.77</v>
      </c>
      <c r="DO6" s="35">
        <f t="shared" si="12"/>
        <v>23.93</v>
      </c>
      <c r="DP6" s="35">
        <f t="shared" si="12"/>
        <v>24.68</v>
      </c>
      <c r="DQ6" s="35">
        <f t="shared" si="12"/>
        <v>24.68</v>
      </c>
      <c r="DR6" s="35">
        <f t="shared" si="12"/>
        <v>21.36</v>
      </c>
      <c r="DS6" s="34" t="str">
        <f>IF(DS7="","",IF(DS7="-","【-】","【"&amp;SUBSTITUTE(TEXT(DS7,"#,##0.00"),"-","△")&amp;"】"))</f>
        <v>【23.60】</v>
      </c>
      <c r="DT6" s="34">
        <f>IF(DT7="",NA(),DT7)</f>
        <v>0</v>
      </c>
      <c r="DU6" s="34">
        <f t="shared" ref="DU6:EC6" si="13">IF(DU7="",NA(),DU7)</f>
        <v>0</v>
      </c>
      <c r="DV6" s="34">
        <f t="shared" si="13"/>
        <v>0</v>
      </c>
      <c r="DW6" s="34">
        <f t="shared" si="13"/>
        <v>0</v>
      </c>
      <c r="DX6" s="34">
        <f t="shared" si="13"/>
        <v>0</v>
      </c>
      <c r="DY6" s="34">
        <f t="shared" si="13"/>
        <v>0</v>
      </c>
      <c r="DZ6" s="34">
        <f t="shared" si="13"/>
        <v>0</v>
      </c>
      <c r="EA6" s="35">
        <f t="shared" si="13"/>
        <v>0.01</v>
      </c>
      <c r="EB6" s="35">
        <f t="shared" si="13"/>
        <v>8.6199999999999992</v>
      </c>
      <c r="EC6" s="35">
        <f t="shared" si="13"/>
        <v>0.01</v>
      </c>
      <c r="ED6" s="34" t="str">
        <f>IF(ED7="","",IF(ED7="-","【-】","【"&amp;SUBSTITUTE(TEXT(ED7,"#,##0.00"),"-","△")&amp;"】"))</f>
        <v>【0.01】</v>
      </c>
      <c r="EE6" s="34">
        <f>IF(EE7="",NA(),EE7)</f>
        <v>0</v>
      </c>
      <c r="EF6" s="34">
        <f t="shared" ref="EF6:EN6" si="14">IF(EF7="",NA(),EF7)</f>
        <v>0</v>
      </c>
      <c r="EG6" s="34">
        <f t="shared" si="14"/>
        <v>0</v>
      </c>
      <c r="EH6" s="34">
        <f t="shared" si="14"/>
        <v>0</v>
      </c>
      <c r="EI6" s="34">
        <f t="shared" si="14"/>
        <v>0</v>
      </c>
      <c r="EJ6" s="35">
        <f t="shared" si="14"/>
        <v>0.09</v>
      </c>
      <c r="EK6" s="35">
        <f t="shared" si="14"/>
        <v>0.09</v>
      </c>
      <c r="EL6" s="35">
        <f t="shared" si="14"/>
        <v>0.13</v>
      </c>
      <c r="EM6" s="35">
        <f t="shared" si="14"/>
        <v>0.36</v>
      </c>
      <c r="EN6" s="35">
        <f t="shared" si="14"/>
        <v>0.39</v>
      </c>
      <c r="EO6" s="34" t="str">
        <f>IF(EO7="","",IF(EO7="-","【-】","【"&amp;SUBSTITUTE(TEXT(EO7,"#,##0.00"),"-","△")&amp;"】"))</f>
        <v>【0.30】</v>
      </c>
    </row>
    <row r="7" spans="1:148" s="36" customFormat="1" x14ac:dyDescent="0.2">
      <c r="A7" s="28"/>
      <c r="B7" s="37">
        <v>2020</v>
      </c>
      <c r="C7" s="37">
        <v>272299</v>
      </c>
      <c r="D7" s="37">
        <v>46</v>
      </c>
      <c r="E7" s="37">
        <v>17</v>
      </c>
      <c r="F7" s="37">
        <v>4</v>
      </c>
      <c r="G7" s="37">
        <v>0</v>
      </c>
      <c r="H7" s="37" t="s">
        <v>96</v>
      </c>
      <c r="I7" s="37" t="s">
        <v>97</v>
      </c>
      <c r="J7" s="37" t="s">
        <v>98</v>
      </c>
      <c r="K7" s="37" t="s">
        <v>99</v>
      </c>
      <c r="L7" s="37" t="s">
        <v>100</v>
      </c>
      <c r="M7" s="37" t="s">
        <v>101</v>
      </c>
      <c r="N7" s="38" t="s">
        <v>102</v>
      </c>
      <c r="O7" s="38">
        <v>29.14</v>
      </c>
      <c r="P7" s="38">
        <v>1.79</v>
      </c>
      <c r="Q7" s="38">
        <v>96.86</v>
      </c>
      <c r="R7" s="38">
        <v>2206</v>
      </c>
      <c r="S7" s="38">
        <v>55417</v>
      </c>
      <c r="T7" s="38">
        <v>18.690000000000001</v>
      </c>
      <c r="U7" s="38">
        <v>2965.06</v>
      </c>
      <c r="V7" s="38">
        <v>993</v>
      </c>
      <c r="W7" s="38">
        <v>0.47</v>
      </c>
      <c r="X7" s="38">
        <v>2112.77</v>
      </c>
      <c r="Y7" s="38">
        <v>100</v>
      </c>
      <c r="Z7" s="38">
        <v>100</v>
      </c>
      <c r="AA7" s="38">
        <v>100</v>
      </c>
      <c r="AB7" s="38">
        <v>100</v>
      </c>
      <c r="AC7" s="38">
        <v>100</v>
      </c>
      <c r="AD7" s="38">
        <v>100.85</v>
      </c>
      <c r="AE7" s="38">
        <v>102.13</v>
      </c>
      <c r="AF7" s="38">
        <v>101.72</v>
      </c>
      <c r="AG7" s="38">
        <v>102.73</v>
      </c>
      <c r="AH7" s="38">
        <v>105.78</v>
      </c>
      <c r="AI7" s="38">
        <v>104.83</v>
      </c>
      <c r="AJ7" s="38">
        <v>0</v>
      </c>
      <c r="AK7" s="38">
        <v>0</v>
      </c>
      <c r="AL7" s="38">
        <v>0</v>
      </c>
      <c r="AM7" s="38">
        <v>0</v>
      </c>
      <c r="AN7" s="38">
        <v>0</v>
      </c>
      <c r="AO7" s="38">
        <v>110.77</v>
      </c>
      <c r="AP7" s="38">
        <v>109.51</v>
      </c>
      <c r="AQ7" s="38">
        <v>112.88</v>
      </c>
      <c r="AR7" s="38">
        <v>94.97</v>
      </c>
      <c r="AS7" s="38">
        <v>63.96</v>
      </c>
      <c r="AT7" s="38">
        <v>61.55</v>
      </c>
      <c r="AU7" s="38">
        <v>2.65</v>
      </c>
      <c r="AV7" s="38">
        <v>2.8</v>
      </c>
      <c r="AW7" s="38">
        <v>2.4700000000000002</v>
      </c>
      <c r="AX7" s="38">
        <v>2.66</v>
      </c>
      <c r="AY7" s="38">
        <v>2.85</v>
      </c>
      <c r="AZ7" s="38">
        <v>46.78</v>
      </c>
      <c r="BA7" s="38">
        <v>47.44</v>
      </c>
      <c r="BB7" s="38">
        <v>49.18</v>
      </c>
      <c r="BC7" s="38">
        <v>47.72</v>
      </c>
      <c r="BD7" s="38">
        <v>44.24</v>
      </c>
      <c r="BE7" s="38">
        <v>45.34</v>
      </c>
      <c r="BF7" s="38">
        <v>601.89</v>
      </c>
      <c r="BG7" s="38">
        <v>576.12</v>
      </c>
      <c r="BH7" s="38">
        <v>554.9</v>
      </c>
      <c r="BI7" s="38">
        <v>535.82000000000005</v>
      </c>
      <c r="BJ7" s="38">
        <v>529.27</v>
      </c>
      <c r="BK7" s="38">
        <v>1298.9100000000001</v>
      </c>
      <c r="BL7" s="38">
        <v>1243.71</v>
      </c>
      <c r="BM7" s="38">
        <v>1194.1500000000001</v>
      </c>
      <c r="BN7" s="38">
        <v>1206.79</v>
      </c>
      <c r="BO7" s="38">
        <v>1258.43</v>
      </c>
      <c r="BP7" s="38">
        <v>1260.21</v>
      </c>
      <c r="BQ7" s="38">
        <v>98.81</v>
      </c>
      <c r="BR7" s="38">
        <v>100</v>
      </c>
      <c r="BS7" s="38">
        <v>98.25</v>
      </c>
      <c r="BT7" s="38">
        <v>98.22</v>
      </c>
      <c r="BU7" s="38">
        <v>97.27</v>
      </c>
      <c r="BV7" s="38">
        <v>69.87</v>
      </c>
      <c r="BW7" s="38">
        <v>74.3</v>
      </c>
      <c r="BX7" s="38">
        <v>72.260000000000005</v>
      </c>
      <c r="BY7" s="38">
        <v>71.84</v>
      </c>
      <c r="BZ7" s="38">
        <v>73.36</v>
      </c>
      <c r="CA7" s="38">
        <v>75.290000000000006</v>
      </c>
      <c r="CB7" s="38">
        <v>193.39</v>
      </c>
      <c r="CC7" s="38">
        <v>187.83</v>
      </c>
      <c r="CD7" s="38">
        <v>189.85</v>
      </c>
      <c r="CE7" s="38">
        <v>187.56</v>
      </c>
      <c r="CF7" s="38">
        <v>190</v>
      </c>
      <c r="CG7" s="38">
        <v>234.96</v>
      </c>
      <c r="CH7" s="38">
        <v>221.81</v>
      </c>
      <c r="CI7" s="38">
        <v>230.02</v>
      </c>
      <c r="CJ7" s="38">
        <v>228.47</v>
      </c>
      <c r="CK7" s="38">
        <v>224.88</v>
      </c>
      <c r="CL7" s="38">
        <v>215.41</v>
      </c>
      <c r="CM7" s="38" t="s">
        <v>102</v>
      </c>
      <c r="CN7" s="38" t="s">
        <v>102</v>
      </c>
      <c r="CO7" s="38" t="s">
        <v>102</v>
      </c>
      <c r="CP7" s="38" t="s">
        <v>102</v>
      </c>
      <c r="CQ7" s="38" t="s">
        <v>102</v>
      </c>
      <c r="CR7" s="38">
        <v>42.9</v>
      </c>
      <c r="CS7" s="38">
        <v>43.36</v>
      </c>
      <c r="CT7" s="38">
        <v>42.56</v>
      </c>
      <c r="CU7" s="38">
        <v>42.47</v>
      </c>
      <c r="CV7" s="38">
        <v>42.4</v>
      </c>
      <c r="CW7" s="38">
        <v>42.9</v>
      </c>
      <c r="CX7" s="38">
        <v>99.33</v>
      </c>
      <c r="CY7" s="38">
        <v>99.33</v>
      </c>
      <c r="CZ7" s="38">
        <v>99.03</v>
      </c>
      <c r="DA7" s="38">
        <v>99.6</v>
      </c>
      <c r="DB7" s="38">
        <v>99.6</v>
      </c>
      <c r="DC7" s="38">
        <v>83.5</v>
      </c>
      <c r="DD7" s="38">
        <v>83.06</v>
      </c>
      <c r="DE7" s="38">
        <v>83.32</v>
      </c>
      <c r="DF7" s="38">
        <v>83.75</v>
      </c>
      <c r="DG7" s="38">
        <v>84.19</v>
      </c>
      <c r="DH7" s="38">
        <v>84.75</v>
      </c>
      <c r="DI7" s="38">
        <v>22.22</v>
      </c>
      <c r="DJ7" s="38">
        <v>25.1</v>
      </c>
      <c r="DK7" s="38">
        <v>27.98</v>
      </c>
      <c r="DL7" s="38">
        <v>30.86</v>
      </c>
      <c r="DM7" s="38">
        <v>32.880000000000003</v>
      </c>
      <c r="DN7" s="38">
        <v>22.77</v>
      </c>
      <c r="DO7" s="38">
        <v>23.93</v>
      </c>
      <c r="DP7" s="38">
        <v>24.68</v>
      </c>
      <c r="DQ7" s="38">
        <v>24.68</v>
      </c>
      <c r="DR7" s="38">
        <v>21.36</v>
      </c>
      <c r="DS7" s="38">
        <v>23.6</v>
      </c>
      <c r="DT7" s="38">
        <v>0</v>
      </c>
      <c r="DU7" s="38">
        <v>0</v>
      </c>
      <c r="DV7" s="38">
        <v>0</v>
      </c>
      <c r="DW7" s="38">
        <v>0</v>
      </c>
      <c r="DX7" s="38">
        <v>0</v>
      </c>
      <c r="DY7" s="38">
        <v>0</v>
      </c>
      <c r="DZ7" s="38">
        <v>0</v>
      </c>
      <c r="EA7" s="38">
        <v>0.01</v>
      </c>
      <c r="EB7" s="38">
        <v>8.6199999999999992</v>
      </c>
      <c r="EC7" s="38">
        <v>0.01</v>
      </c>
      <c r="ED7" s="38">
        <v>0.01</v>
      </c>
      <c r="EE7" s="38">
        <v>0</v>
      </c>
      <c r="EF7" s="38">
        <v>0</v>
      </c>
      <c r="EG7" s="38">
        <v>0</v>
      </c>
      <c r="EH7" s="38">
        <v>0</v>
      </c>
      <c r="EI7" s="38">
        <v>0</v>
      </c>
      <c r="EJ7" s="38">
        <v>0.09</v>
      </c>
      <c r="EK7" s="38">
        <v>0.09</v>
      </c>
      <c r="EL7" s="38">
        <v>0.13</v>
      </c>
      <c r="EM7" s="38">
        <v>0.36</v>
      </c>
      <c r="EN7" s="38">
        <v>0.39</v>
      </c>
      <c r="EO7" s="38">
        <v>0.3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m.morita</cp:lastModifiedBy>
  <dcterms:modified xsi:type="dcterms:W3CDTF">2022-02-07T00:06:40Z</dcterms:modified>
</cp:coreProperties>
</file>