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yamashita\Desktop\【経営比較分析表】2019_272299_46_1718\"/>
    </mc:Choice>
  </mc:AlternateContent>
  <workbookProtection workbookAlgorithmName="SHA-512" workbookHashValue="kzWkLtG4Ma9Xb9/1rNy7YX9ClL6ee7ptsk9wjla/nY+b0OEqWSD40xUlf/W1MsIsv7dpLBeZI/yKVjBl2M4L/w==" workbookSaltValue="+ob9vTRNvHVo3i8cgjc7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<sst xmlns="http://schemas.openxmlformats.org/spreadsheetml/2006/main" count="236" uniqueCount="116">
  <si>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</si>
  <si>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</si>
  <si>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</si>
  <si>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</si>
  <si>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</si>
  <si>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</si>
  <si>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</si>
  <si>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</si>
  <si>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</si>
  <si>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</si>
  <si>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</si>
  <si>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</si>
  <si>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</si>
  <si>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</si>
  <si>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</si>
  <si>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</si>
  <si>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</si>
  <si>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</si>
  <si>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</si>
  <si>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</si>
  <si>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</si>
  <si>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</si>
  <si>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</si>
  <si>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</si>
  <si>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</si>
  <si>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</si>
  <si>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</si>
  <si>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</si>
  <si>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</si>
  <si>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</si>
  <si>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</si>
  <si>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</si>
  <si>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</si>
  <si>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</si>
  <si>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</si>
  <si>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</si>
  <si>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</si>
  <si>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</si>
  <si>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</si>
  <si>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</si>
  <si>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</si>
  <si>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</si>
  <si>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</si>
  <si>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</si>
  <si>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</si>
  <si>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</si>
  <si>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</si>
  <si>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</si>
  <si>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</si>
  <si>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</si>
  <si>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</si>
  <si>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</si>
  <si>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</si>
  <si>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</si>
  <si>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</si>
  <si>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</si>
  <si>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</si>
  <si>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</si>
  <si>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</si>
  <si>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</si>
  <si>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</si>
  <si>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</si>
  <si>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</si>
  <si>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</si>
  <si>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</si>
  <si>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</si>
  <si>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</si>
  <si>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</si>
  <si>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</si>
  <si>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</si>
  <si>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</si>
  <si>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</si>
  <si>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</si>
  <si>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</si>
  <si>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</si>
  <si>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</si>
  <si>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</si>
  <si>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</si>
  <si>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</si>
  <si>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</si>
  <si>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</si>
  <si>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</si>
  <si>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</si>
  <si>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</si>
  <si>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</si>
  <si>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</si>
  <si>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</si>
  <si>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</si>
  <si>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</si>
  <si>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</si>
  <si>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</si>
  <si>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</si>
  <si>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</si>
  <si>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</si>
  <si>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</si>
  <si>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</si>
  <si>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</si>
  <si>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</si>
  <si>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</si>
  <si>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</si>
  <si>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</si>
  <si>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</si>
  <si>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</si>
  <si>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</si>
  <si>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</si>
  <si>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</si>
  <si>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</si>
  <si>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</si>
  <si>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</si>
  <si>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</si>
  <si>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</si>
  <si>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</si>
  <si>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</si>
  <si>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①経常収支比率は100％で類似団体平均値、全国平均を若干下回っている。本市の数値が常に100％となっているのは、市の補助金などの収入で収支の均衡を保っているためである。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⑤経費回収率及び⑥汚水処理原価は、いずれも類似団体平均値よりも良好な数値となっているが、これは①経常収支比率で述べたとおり、市の補助金で収支の均衡を保っていることによるものである。
　なお、⑦施設利用率については、単独処理場を設置していないため、当該値を計上していない。
</t>
    <phoneticPr fontId="4"/>
  </si>
  <si>
    <t xml:space="preserve">　②管渠老朽化率は0％である。管渠の耐用年数は50年とされているが、供用開始後30年未満の累計区分（D2）に分類されるためである。しかし、管渠以外のポンプ場設備等は耐用年数を超過しており、順次、部分的な更新を行っている。
　③管渠改善率は0％で変化が無いのに対し、類似団体平均値では、0.36%となっている。類似団体の中で管渠の耐用年数に比して、早い段階で長寿命化に着手している団体が増えていると推測できる。
</t>
    <phoneticPr fontId="4"/>
  </si>
  <si>
    <t xml:space="preserve">　経営の健全性、効率性及び老朽化状況から現状では問題はないが、普及率、水洗化率がともに100％に近く、今後は大幅な収入増が見込めず、さらに人口減少に伴う収入減が危惧される。
　よって、維持更新費用を抑制するため、令和3年度を目途に、市の単独処理場（公共下水道施設）で処理している汚水を、大阪府が管理・運営する流域下水道で処理していくことで経費の抑制に努めていく。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</si>
</sst>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B0-4D47-8347-99D00509A0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4B0-4D47-8347-99D00509A0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A5-4990-B5A1-B4107361ED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7A5-4990-B5A1-B4107361ED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99.15</c:v>
                </c:pt>
                <c:pt idx="1">
                  <c:v>99.33</c:v>
                </c:pt>
                <c:pt idx="2">
                  <c:v>99.33</c:v>
                </c:pt>
                <c:pt idx="3">
                  <c:v>99.03</c:v>
                </c:pt>
                <c:pt idx="4">
                  <c:v>99.6</c:v>
                </c:pt>
              </c:numCache>
            </c:numRef>
          </c:val>
          <c:extLst>
            <c:ext xmlns:c16="http://schemas.microsoft.com/office/drawing/2014/chart" uri="{C3380CC4-5D6E-409C-BE32-E72D297353CC}">
              <c16:uniqueId val="{00000000-7BFE-48B4-B1F5-62BF7B0B23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BFE-48B4-B1F5-62BF7B0B23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4A-4691-91A2-89120338AF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824A-4691-91A2-89120338AF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19.32</c:v>
                </c:pt>
                <c:pt idx="1">
                  <c:v>22.22</c:v>
                </c:pt>
                <c:pt idx="2">
                  <c:v>25.1</c:v>
                </c:pt>
                <c:pt idx="3">
                  <c:v>27.98</c:v>
                </c:pt>
                <c:pt idx="4">
                  <c:v>30.86</c:v>
                </c:pt>
              </c:numCache>
            </c:numRef>
          </c:val>
          <c:extLst>
            <c:ext xmlns:c16="http://schemas.microsoft.com/office/drawing/2014/chart" uri="{C3380CC4-5D6E-409C-BE32-E72D297353CC}">
              <c16:uniqueId val="{00000000-2BE6-4B5E-86C8-95A994731D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2BE6-4B5E-86C8-95A994731D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23-4705-B4F8-F74B2AA1A9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FF23-4705-B4F8-F74B2AA1A9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43-46C2-988B-F4AC1872E8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3E43-46C2-988B-F4AC1872E8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3.09</c:v>
                </c:pt>
                <c:pt idx="1">
                  <c:v>2.65</c:v>
                </c:pt>
                <c:pt idx="2">
                  <c:v>2.8</c:v>
                </c:pt>
                <c:pt idx="3">
                  <c:v>2.4700000000000002</c:v>
                </c:pt>
                <c:pt idx="4">
                  <c:v>2.66</c:v>
                </c:pt>
              </c:numCache>
            </c:numRef>
          </c:val>
          <c:extLst>
            <c:ext xmlns:c16="http://schemas.microsoft.com/office/drawing/2014/chart" uri="{C3380CC4-5D6E-409C-BE32-E72D297353CC}">
              <c16:uniqueId val="{00000000-0194-4323-BD9C-A8292CC571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0194-4323-BD9C-A8292CC571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644.64</c:v>
                </c:pt>
                <c:pt idx="1">
                  <c:v>601.89</c:v>
                </c:pt>
                <c:pt idx="2">
                  <c:v>576.12</c:v>
                </c:pt>
                <c:pt idx="3">
                  <c:v>554.9</c:v>
                </c:pt>
                <c:pt idx="4">
                  <c:v>535.82000000000005</c:v>
                </c:pt>
              </c:numCache>
            </c:numRef>
          </c:val>
          <c:extLst>
            <c:ext xmlns:c16="http://schemas.microsoft.com/office/drawing/2014/chart" uri="{C3380CC4-5D6E-409C-BE32-E72D297353CC}">
              <c16:uniqueId val="{00000000-33B8-4187-A835-A74A9CADB9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3B8-4187-A835-A74A9CADB9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98.18</c:v>
                </c:pt>
                <c:pt idx="1">
                  <c:v>98.81</c:v>
                </c:pt>
                <c:pt idx="2">
                  <c:v>100</c:v>
                </c:pt>
                <c:pt idx="3">
                  <c:v>98.25</c:v>
                </c:pt>
                <c:pt idx="4">
                  <c:v>98.22</c:v>
                </c:pt>
              </c:numCache>
            </c:numRef>
          </c:val>
          <c:extLst>
            <c:ext xmlns:c16="http://schemas.microsoft.com/office/drawing/2014/chart" uri="{C3380CC4-5D6E-409C-BE32-E72D297353CC}">
              <c16:uniqueId val="{00000000-79F7-42F6-90DE-92DBCADABB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9F7-42F6-90DE-92DBCADABB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189.58</c:v>
                </c:pt>
                <c:pt idx="1">
                  <c:v>193.39</c:v>
                </c:pt>
                <c:pt idx="2">
                  <c:v>187.83</c:v>
                </c:pt>
                <c:pt idx="3">
                  <c:v>189.85</c:v>
                </c:pt>
                <c:pt idx="4">
                  <c:v>187.56</c:v>
                </c:pt>
              </c:numCache>
            </c:numRef>
          </c:val>
          <c:extLst>
            <c:ext xmlns:c16="http://schemas.microsoft.com/office/drawing/2014/chart" uri="{C3380CC4-5D6E-409C-BE32-E72D297353CC}">
              <c16:uniqueId val="{00000000-C704-42E6-861E-98689A213E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704-42E6-861E-98689A213E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四條畷市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55726</v>
      </c>
      <c r="AM8" s="69"/>
      <c r="AN8" s="69"/>
      <c r="AO8" s="69"/>
      <c r="AP8" s="69"/>
      <c r="AQ8" s="69"/>
      <c r="AR8" s="69"/>
      <c r="AS8" s="69"/>
      <c r="AT8" s="68">
        <f>データ!T6</f>
        <v>18.690000000000001</v>
      </c>
      <c r="AU8" s="68"/>
      <c r="AV8" s="68"/>
      <c r="AW8" s="68"/>
      <c r="AX8" s="68"/>
      <c r="AY8" s="68"/>
      <c r="AZ8" s="68"/>
      <c r="BA8" s="68"/>
      <c r="BB8" s="68">
        <f>データ!U6</f>
        <v>2981.59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30.15</v>
      </c>
      <c r="J10" s="68"/>
      <c r="K10" s="68"/>
      <c r="L10" s="68"/>
      <c r="M10" s="68"/>
      <c r="N10" s="68"/>
      <c r="O10" s="68"/>
      <c r="P10" s="68">
        <f>データ!P6</f>
        <v>1.78</v>
      </c>
      <c r="Q10" s="68"/>
      <c r="R10" s="68"/>
      <c r="S10" s="68"/>
      <c r="T10" s="68"/>
      <c r="U10" s="68"/>
      <c r="V10" s="68"/>
      <c r="W10" s="68">
        <f>データ!Q6</f>
        <v>97.73</v>
      </c>
      <c r="X10" s="68"/>
      <c r="Y10" s="68"/>
      <c r="Z10" s="68"/>
      <c r="AA10" s="68"/>
      <c r="AB10" s="68"/>
      <c r="AC10" s="68"/>
      <c r="AD10" s="69">
        <f>データ!R6</f>
        <v>2206</v>
      </c>
      <c r="AE10" s="69"/>
      <c r="AF10" s="69"/>
      <c r="AG10" s="69"/>
      <c r="AH10" s="69"/>
      <c r="AI10" s="69"/>
      <c r="AJ10" s="69"/>
      <c r="AK10" s="2"/>
      <c r="AL10" s="69">
        <f>データ!V6</f>
        <v>991</v>
      </c>
      <c r="AM10" s="69"/>
      <c r="AN10" s="69"/>
      <c r="AO10" s="69"/>
      <c r="AP10" s="69"/>
      <c r="AQ10" s="69"/>
      <c r="AR10" s="69"/>
      <c r="AS10" s="69"/>
      <c r="AT10" s="68">
        <f>データ!W6</f>
        <v>0.47</v>
      </c>
      <c r="AU10" s="68"/>
      <c r="AV10" s="68"/>
      <c r="AW10" s="68"/>
      <c r="AX10" s="68"/>
      <c r="AY10" s="68"/>
      <c r="AZ10" s="68"/>
      <c r="BA10" s="68"/>
      <c r="BB10" s="68">
        <f>データ!X6</f>
        <v>2108.5100000000002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poVYA1J1G6WEDsuscKXZ2YqbEZR2XxDClDdLs0FxWLFdxwGw3KPrqHxD3U8oGTOG5nt++a9J9ehLGgnFarQpHA==" saltValue="U6D7YeysvrnHp50b+1RZ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272299</v>
      </c>
      <c r="D6" s="33">
        <f t="shared" si="3"/>
        <v>46</v>
      </c>
      <c r="E6" s="33">
        <f t="shared" si="3"/>
        <v>17</v>
      </c>
      <c r="F6" s="33">
        <f t="shared" si="3"/>
        <v>4</v>
      </c>
      <c r="G6" s="33">
        <f t="shared" si="3"/>
        <v>0</v>
      </c>
      <c r="H6" s="33" t="str">
        <f t="shared" si="3"/>
        <v>大阪府　四條畷市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30.15</v>
      </c>
      <c r="P6" s="34">
        <f t="shared" si="3"/>
        <v>1.78</v>
      </c>
      <c r="Q6" s="34">
        <f t="shared" si="3"/>
        <v>97.73</v>
      </c>
      <c r="R6" s="34">
        <f t="shared" si="3"/>
        <v>2206</v>
      </c>
      <c r="S6" s="34">
        <f t="shared" si="3"/>
        <v>55726</v>
      </c>
      <c r="T6" s="34">
        <f t="shared" si="3"/>
        <v>18.690000000000001</v>
      </c>
      <c r="U6" s="34">
        <f t="shared" si="3"/>
        <v>2981.59</v>
      </c>
      <c r="V6" s="34">
        <f t="shared" si="3"/>
        <v>991</v>
      </c>
      <c r="W6" s="34">
        <f t="shared" si="3"/>
        <v>0.47</v>
      </c>
      <c r="X6" s="34">
        <f t="shared" si="3"/>
        <v>2108.5100000000002</v>
      </c>
      <c r="Y6" s="35">
        <f>IF(Y7="",NA(),Y7)</f>
        <v>100</v>
      </c>
      <c r="Z6" s="35">
        <f t="shared" ref="Z6:AH6" si="4">IF(Z7="",NA(),Z7)</f>
        <v>100</v>
      </c>
      <c r="AA6" s="35">
        <f t="shared" si="4"/>
        <v>100</v>
      </c>
      <c r="AB6" s="35">
        <f t="shared" si="4"/>
        <v>100</v>
      </c>
      <c r="AC6" s="35">
        <f t="shared" si="4"/>
        <v>100</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3.09</v>
      </c>
      <c r="AV6" s="35">
        <f t="shared" ref="AV6:BD6" si="6">IF(AV7="",NA(),AV7)</f>
        <v>2.65</v>
      </c>
      <c r="AW6" s="35">
        <f t="shared" si="6"/>
        <v>2.8</v>
      </c>
      <c r="AX6" s="35">
        <f t="shared" si="6"/>
        <v>2.4700000000000002</v>
      </c>
      <c r="AY6" s="35">
        <f t="shared" si="6"/>
        <v>2.66</v>
      </c>
      <c r="AZ6" s="35">
        <f t="shared" si="6"/>
        <v>49.07</v>
      </c>
      <c r="BA6" s="35">
        <f t="shared" si="6"/>
        <v>46.78</v>
      </c>
      <c r="BB6" s="35">
        <f t="shared" si="6"/>
        <v>47.44</v>
      </c>
      <c r="BC6" s="35">
        <f t="shared" si="6"/>
        <v>49.18</v>
      </c>
      <c r="BD6" s="35">
        <f t="shared" si="6"/>
        <v>47.72</v>
      </c>
      <c r="BE6" s="34" t="str">
        <f>IF(BE7="","",IF(BE7="-","【-】","【"&amp;SUBSTITUTE(TEXT(BE7,"#,##0.00"),"-","△")&amp;"】"))</f>
        <v>【49.61】</v>
      </c>
      <c r="BF6" s="35">
        <f>IF(BF7="",NA(),BF7)</f>
        <v>644.64</v>
      </c>
      <c r="BG6" s="35">
        <f t="shared" ref="BG6:BO6" si="7">IF(BG7="",NA(),BG7)</f>
        <v>601.89</v>
      </c>
      <c r="BH6" s="35">
        <f t="shared" si="7"/>
        <v>576.12</v>
      </c>
      <c r="BI6" s="35">
        <f t="shared" si="7"/>
        <v>554.9</v>
      </c>
      <c r="BJ6" s="35">
        <f t="shared" si="7"/>
        <v>535.82000000000005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98.18</v>
      </c>
      <c r="BR6" s="35">
        <f t="shared" ref="BR6:BZ6" si="8">IF(BR7="",NA(),BR7)</f>
        <v>98.81</v>
      </c>
      <c r="BS6" s="35">
        <f t="shared" si="8"/>
        <v>100</v>
      </c>
      <c r="BT6" s="35">
        <f t="shared" si="8"/>
        <v>98.25</v>
      </c>
      <c r="BU6" s="35">
        <f t="shared" si="8"/>
        <v>98.22</v>
      </c>
      <c r="BV6" s="35">
        <f t="shared" si="8"/>
        <v>66.22</v>
      </c>
      <c r="BW6" s="35">
        <f t="shared" si="8"/>
        <v>69.87</v>
      </c>
      <c r="BX6" s="35">
        <f t="shared" si="8"/>
        <v>74.3</v>
      </c>
      <c r="BY6" s="35">
        <f t="shared" si="8"/>
        <v>72.260000000000005</v>
      </c>
      <c r="BZ6" s="35">
        <f t="shared" si="8"/>
        <v>71.84</v>
      </c>
      <c r="CA6" s="34" t="str">
        <f>IF(CA7="","",IF(CA7="-","【-】","【"&amp;SUBSTITUTE(TEXT(CA7,"#,##0.00"),"-","△")&amp;"】"))</f>
        <v>【74.17】</v>
      </c>
      <c r="CB6" s="35">
        <f>IF(CB7="",NA(),CB7)</f>
        <v>189.58</v>
      </c>
      <c r="CC6" s="35">
        <f t="shared" ref="CC6:CK6" si="9">IF(CC7="",NA(),CC7)</f>
        <v>193.39</v>
      </c>
      <c r="CD6" s="35">
        <f t="shared" si="9"/>
        <v>187.83</v>
      </c>
      <c r="CE6" s="35">
        <f t="shared" si="9"/>
        <v>189.85</v>
      </c>
      <c r="CF6" s="35">
        <f t="shared" si="9"/>
        <v>187.56</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99.15</v>
      </c>
      <c r="CY6" s="35">
        <f t="shared" ref="CY6:DG6" si="11">IF(CY7="",NA(),CY7)</f>
        <v>99.33</v>
      </c>
      <c r="CZ6" s="35">
        <f t="shared" si="11"/>
        <v>99.33</v>
      </c>
      <c r="DA6" s="35">
        <f t="shared" si="11"/>
        <v>99.03</v>
      </c>
      <c r="DB6" s="35">
        <f t="shared" si="11"/>
        <v>99.6</v>
      </c>
      <c r="DC6" s="35">
        <f t="shared" si="11"/>
        <v>82.9</v>
      </c>
      <c r="DD6" s="35">
        <f t="shared" si="11"/>
        <v>83.5</v>
      </c>
      <c r="DE6" s="35">
        <f t="shared" si="11"/>
        <v>83.06</v>
      </c>
      <c r="DF6" s="35">
        <f t="shared" si="11"/>
        <v>83.32</v>
      </c>
      <c r="DG6" s="35">
        <f t="shared" si="11"/>
        <v>83.75</v>
      </c>
      <c r="DH6" s="34" t="str">
        <f>IF(DH7="","",IF(DH7="-","【-】","【"&amp;SUBSTITUTE(TEXT(DH7,"#,##0.00"),"-","△")&amp;"】"))</f>
        <v>【84.20】</v>
      </c>
      <c r="DI6" s="35">
        <f>IF(DI7="",NA(),DI7)</f>
        <v>19.32</v>
      </c>
      <c r="DJ6" s="35">
        <f t="shared" ref="DJ6:DR6" si="12">IF(DJ7="",NA(),DJ7)</f>
        <v>22.22</v>
      </c>
      <c r="DK6" s="35">
        <f t="shared" si="12"/>
        <v>25.1</v>
      </c>
      <c r="DL6" s="35">
        <f t="shared" si="12"/>
        <v>27.98</v>
      </c>
      <c r="DM6" s="35">
        <f t="shared" si="12"/>
        <v>30.86</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272299</v>
      </c>
      <c r="D7" s="37">
        <v>46</v>
      </c>
      <c r="E7" s="37">
        <v>17</v>
      </c>
      <c r="F7" s="37">
        <v>4</v>
      </c>
      <c r="G7" s="37">
        <v>0</v>
      </c>
      <c r="H7" s="37" t="s">
        <v>96</v>
      </c>
      <c r="I7" s="37" t="s">
        <v>97</v>
      </c>
      <c r="J7" s="37" t="s">
        <v>98</v>
      </c>
      <c r="K7" s="37" t="s">
        <v>99</v>
      </c>
      <c r="L7" s="37" t="s">
        <v>100</v>
      </c>
      <c r="M7" s="37" t="s">
        <v>101</v>
      </c>
      <c r="N7" s="38" t="s">
        <v>102</v>
      </c>
      <c r="O7" s="38">
        <v>30.15</v>
      </c>
      <c r="P7" s="38">
        <v>1.78</v>
      </c>
      <c r="Q7" s="38">
        <v>97.73</v>
      </c>
      <c r="R7" s="38">
        <v>2206</v>
      </c>
      <c r="S7" s="38">
        <v>55726</v>
      </c>
      <c r="T7" s="38">
        <v>18.690000000000001</v>
      </c>
      <c r="U7" s="38">
        <v>2981.59</v>
      </c>
      <c r="V7" s="38">
        <v>991</v>
      </c>
      <c r="W7" s="38">
        <v>0.47</v>
      </c>
      <c r="X7" s="38">
        <v>2108.5100000000002</v>
      </c>
      <c r="Y7" s="38">
        <v>100</v>
      </c>
      <c r="Z7" s="38">
        <v>100</v>
      </c>
      <c r="AA7" s="38">
        <v>100</v>
      </c>
      <c r="AB7" s="38">
        <v>100</v>
      </c>
      <c r="AC7" s="38">
        <v>100</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3.09</v>
      </c>
      <c r="AV7" s="38">
        <v>2.65</v>
      </c>
      <c r="AW7" s="38">
        <v>2.8</v>
      </c>
      <c r="AX7" s="38">
        <v>2.4700000000000002</v>
      </c>
      <c r="AY7" s="38">
        <v>2.66</v>
      </c>
      <c r="AZ7" s="38">
        <v>49.07</v>
      </c>
      <c r="BA7" s="38">
        <v>46.78</v>
      </c>
      <c r="BB7" s="38">
        <v>47.44</v>
      </c>
      <c r="BC7" s="38">
        <v>49.18</v>
      </c>
      <c r="BD7" s="38">
        <v>47.72</v>
      </c>
      <c r="BE7" s="38">
        <v>49.61</v>
      </c>
      <c r="BF7" s="38">
        <v>644.64</v>
      </c>
      <c r="BG7" s="38">
        <v>601.89</v>
      </c>
      <c r="BH7" s="38">
        <v>576.12</v>
      </c>
      <c r="BI7" s="38">
        <v>554.9</v>
      </c>
      <c r="BJ7" s="38">
        <v>535.82000000000005</v>
      </c>
      <c r="BK7" s="38">
        <v>1434.89</v>
      </c>
      <c r="BL7" s="38">
        <v>1298.9100000000001</v>
      </c>
      <c r="BM7" s="38">
        <v>1243.71</v>
      </c>
      <c r="BN7" s="38">
        <v>1194.1500000000001</v>
      </c>
      <c r="BO7" s="38">
        <v>1206.79</v>
      </c>
      <c r="BP7" s="38">
        <v>1218.7</v>
      </c>
      <c r="BQ7" s="38">
        <v>98.18</v>
      </c>
      <c r="BR7" s="38">
        <v>98.81</v>
      </c>
      <c r="BS7" s="38">
        <v>100</v>
      </c>
      <c r="BT7" s="38">
        <v>98.25</v>
      </c>
      <c r="BU7" s="38">
        <v>98.22</v>
      </c>
      <c r="BV7" s="38">
        <v>66.22</v>
      </c>
      <c r="BW7" s="38">
        <v>69.87</v>
      </c>
      <c r="BX7" s="38">
        <v>74.3</v>
      </c>
      <c r="BY7" s="38">
        <v>72.260000000000005</v>
      </c>
      <c r="BZ7" s="38">
        <v>71.84</v>
      </c>
      <c r="CA7" s="38">
        <v>74.17</v>
      </c>
      <c r="CB7" s="38">
        <v>189.58</v>
      </c>
      <c r="CC7" s="38">
        <v>193.39</v>
      </c>
      <c r="CD7" s="38">
        <v>187.83</v>
      </c>
      <c r="CE7" s="38">
        <v>189.85</v>
      </c>
      <c r="CF7" s="38">
        <v>187.56</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99.15</v>
      </c>
      <c r="CY7" s="38">
        <v>99.33</v>
      </c>
      <c r="CZ7" s="38">
        <v>99.33</v>
      </c>
      <c r="DA7" s="38">
        <v>99.03</v>
      </c>
      <c r="DB7" s="38">
        <v>99.6</v>
      </c>
      <c r="DC7" s="38">
        <v>82.9</v>
      </c>
      <c r="DD7" s="38">
        <v>83.5</v>
      </c>
      <c r="DE7" s="38">
        <v>83.06</v>
      </c>
      <c r="DF7" s="38">
        <v>83.32</v>
      </c>
      <c r="DG7" s="38">
        <v>83.75</v>
      </c>
      <c r="DH7" s="38">
        <v>84.2</v>
      </c>
      <c r="DI7" s="38">
        <v>19.32</v>
      </c>
      <c r="DJ7" s="38">
        <v>22.22</v>
      </c>
      <c r="DK7" s="38">
        <v>25.1</v>
      </c>
      <c r="DL7" s="38">
        <v>27.98</v>
      </c>
      <c r="DM7" s="38">
        <v>30.86</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ka.yamashita</cp:lastModifiedBy>
  <dcterms:created xsi:type="dcterms:W3CDTF">2020-12-04T02:33:48Z</dcterms:created>
  <dcterms:modified xsi:type="dcterms:W3CDTF">2021-01-26T00:00:32Z</dcterms:modified>
  <cp:category/>
</cp:coreProperties>
</file>