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285" windowWidth="17955" windowHeight="11760"/>
  </bookViews>
  <sheets>
    <sheet name="NF573301" sheetId="1" r:id="rId1"/>
    <sheet name="Sheet1" sheetId="2" state="hidden" r:id="rId2"/>
  </sheets>
  <definedNames>
    <definedName name="HoseiYosanGaku">'NF573301'!$G$10</definedName>
    <definedName name="KamokuName">'NF573301'!$E$10</definedName>
    <definedName name="KanCode">'NF573301'!$B$10</definedName>
    <definedName name="Kei">'NF573301'!$I$10</definedName>
    <definedName name="KessonGaku">'NF573301'!$P$10</definedName>
    <definedName name="KouCode">'NF573301'!$C$10</definedName>
    <definedName name="KurikosiYosanGaku">'NF573301'!$H$10</definedName>
    <definedName name="MokuCode">'NF573301'!$D$10</definedName>
    <definedName name="_xlnm.Print_Area" localSheetId="0">'NF573301'!$A$1:$S$467</definedName>
    <definedName name="SetuCode">'NF573301'!$J$10</definedName>
    <definedName name="SetuKingaku">'NF573301'!$L$10</definedName>
    <definedName name="SetumeiGaku">'NF573301'!$S$10</definedName>
    <definedName name="SetumeiText">'NF573301'!$R$10</definedName>
    <definedName name="SetuName">'NF573301'!$K$10</definedName>
    <definedName name="Syuunyuumisaigaku">'NF573301'!$Q$10</definedName>
    <definedName name="Syuunyuuzumigaku">'NF573301'!$O$10</definedName>
    <definedName name="TousyoYosanGaku">'NF573301'!$F$10</definedName>
    <definedName name="Tyouteigaku">'NF573301'!$N$10</definedName>
  </definedNames>
  <calcPr calcId="144525"/>
</workbook>
</file>

<file path=xl/calcChain.xml><?xml version="1.0" encoding="utf-8"?>
<calcChain xmlns="http://schemas.openxmlformats.org/spreadsheetml/2006/main">
  <c r="R434" i="1" l="1"/>
  <c r="R430" i="1"/>
  <c r="R427" i="1"/>
  <c r="R423" i="1"/>
  <c r="R419" i="1"/>
  <c r="R415" i="1"/>
  <c r="R411" i="1"/>
  <c r="R402" i="1"/>
  <c r="R374" i="1"/>
  <c r="R361" i="1"/>
  <c r="R341" i="1"/>
  <c r="R331" i="1"/>
  <c r="R327" i="1"/>
  <c r="R323" i="1"/>
  <c r="R318" i="1"/>
  <c r="R313" i="1"/>
  <c r="R290" i="1"/>
  <c r="R277" i="1"/>
  <c r="R270" i="1"/>
  <c r="R258" i="1"/>
  <c r="R257" i="1"/>
  <c r="R251" i="1"/>
  <c r="R250" i="1"/>
  <c r="R240" i="1"/>
  <c r="R233" i="1"/>
  <c r="R221" i="1"/>
  <c r="R218" i="1"/>
  <c r="R193" i="1"/>
  <c r="R192" i="1"/>
  <c r="R191" i="1"/>
  <c r="R177" i="1"/>
  <c r="R176" i="1"/>
  <c r="R166" i="1"/>
  <c r="R159" i="1"/>
  <c r="R150" i="1"/>
  <c r="R138" i="1"/>
  <c r="R93" i="1"/>
  <c r="R89" i="1"/>
  <c r="R85" i="1"/>
  <c r="R81" i="1"/>
  <c r="R77" i="1"/>
  <c r="R73" i="1"/>
  <c r="R66" i="1"/>
  <c r="R62" i="1"/>
  <c r="R58" i="1"/>
  <c r="R54" i="1"/>
  <c r="R50" i="1"/>
  <c r="R46" i="1"/>
</calcChain>
</file>

<file path=xl/sharedStrings.xml><?xml version="1.0" encoding="utf-8"?>
<sst xmlns="http://schemas.openxmlformats.org/spreadsheetml/2006/main" count="1997" uniqueCount="300">
  <si>
    <t>款</t>
    <rPh sb="0" eb="1">
      <t>カン</t>
    </rPh>
    <phoneticPr fontId="2"/>
  </si>
  <si>
    <t>項</t>
    <rPh sb="0" eb="1">
      <t>コウ</t>
    </rPh>
    <phoneticPr fontId="2"/>
  </si>
  <si>
    <t>目</t>
    <rPh sb="0" eb="1">
      <t>モク</t>
    </rPh>
    <phoneticPr fontId="2"/>
  </si>
  <si>
    <t>当初予算額</t>
    <rPh sb="0" eb="2">
      <t>トウショ</t>
    </rPh>
    <rPh sb="2" eb="5">
      <t>ヨサンガク</t>
    </rPh>
    <phoneticPr fontId="2"/>
  </si>
  <si>
    <t>補正予算額</t>
    <rPh sb="0" eb="2">
      <t>ホセイ</t>
    </rPh>
    <rPh sb="2" eb="5">
      <t>ヨサンガク</t>
    </rPh>
    <phoneticPr fontId="2"/>
  </si>
  <si>
    <t>継続費及び</t>
    <rPh sb="0" eb="2">
      <t>ケイゾク</t>
    </rPh>
    <rPh sb="2" eb="3">
      <t>ヒ</t>
    </rPh>
    <rPh sb="3" eb="4">
      <t>オヨ</t>
    </rPh>
    <phoneticPr fontId="2"/>
  </si>
  <si>
    <t>繰越事業費</t>
    <rPh sb="0" eb="2">
      <t>クリコシ</t>
    </rPh>
    <rPh sb="2" eb="5">
      <t>ジギョウヒ</t>
    </rPh>
    <phoneticPr fontId="2"/>
  </si>
  <si>
    <t>繰越財源</t>
    <rPh sb="0" eb="2">
      <t>クリコシ</t>
    </rPh>
    <rPh sb="2" eb="4">
      <t>ザイゲン</t>
    </rPh>
    <phoneticPr fontId="2"/>
  </si>
  <si>
    <t>計</t>
    <rPh sb="0" eb="1">
      <t>ケイ</t>
    </rPh>
    <phoneticPr fontId="2"/>
  </si>
  <si>
    <t>節</t>
    <rPh sb="0" eb="1">
      <t>セツ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</si>
  <si>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</si>
  <si>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調定額</t>
    <rPh sb="0" eb="2">
      <t>チョウテイ</t>
    </rPh>
    <rPh sb="2" eb="3">
      <t>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</si>
  <si>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</si>
  <si>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収入未済額</t>
    <rPh sb="0" eb="2">
      <t>シュウニュウ</t>
    </rPh>
    <rPh sb="2" eb="5">
      <t>ミサイガク</t>
    </rPh>
    <phoneticPr fontId="2"/>
  </si>
  <si>
    <t>歳　入</t>
    <rPh sb="0" eb="1">
      <t>トシ</t>
    </rPh>
    <rPh sb="2" eb="3">
      <t>ハイ</t>
    </rPh>
    <phoneticPr fontId="2"/>
  </si>
  <si>
    <t>（単位：円）</t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</si>
  <si>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</si>
  <si>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充当額</t>
    <rPh sb="0" eb="2">
      <t>ジュウトウ</t>
    </rPh>
    <rPh sb="2" eb="3">
      <t>ガク</t>
    </rPh>
    <phoneticPr fontId="2"/>
  </si>
  <si>
    <t>款　項　目</t>
    <rPh sb="0" eb="1">
      <t>カン</t>
    </rPh>
    <rPh sb="2" eb="3">
      <t>コウ</t>
    </rPh>
    <rPh sb="4" eb="5">
      <t>メ</t>
    </rPh>
    <phoneticPr fontId="2"/>
  </si>
  <si>
    <t>歳　入　合　計</t>
    <rPh sb="0" eb="1">
      <t>トシ</t>
    </rPh>
    <rPh sb="2" eb="3">
      <t>イリ</t>
    </rPh>
    <rPh sb="4" eb="5">
      <t>ゴウ</t>
    </rPh>
    <rPh sb="6" eb="7">
      <t>ケイ</t>
    </rPh>
    <phoneticPr fontId="2"/>
  </si>
  <si>
    <t>区　　　分</t>
    <rPh sb="0" eb="1">
      <t>ク</t>
    </rPh>
    <rPh sb="4" eb="5">
      <t>ブン</t>
    </rPh>
    <phoneticPr fontId="2"/>
  </si>
  <si>
    <t>備　　　　　　　　　　　　　考</t>
    <rPh sb="0" eb="1">
      <t>ソナエ</t>
    </rPh>
    <rPh sb="14" eb="15">
      <t>コウ</t>
    </rPh>
    <phoneticPr fontId="2"/>
  </si>
  <si>
    <t>金　　額</t>
    <rPh sb="0" eb="1">
      <t>キン</t>
    </rPh>
    <rPh sb="3" eb="4">
      <t>ガク</t>
    </rPh>
    <phoneticPr fontId="2"/>
  </si>
  <si>
    <t/>
  </si>
  <si>
    <t>1</t>
  </si>
  <si>
    <t>国民健康保険料</t>
  </si>
  <si>
    <t>1,478,911,000</t>
  </si>
  <si>
    <t>0</t>
  </si>
  <si>
    <t>1,809,603,831</t>
  </si>
  <si>
    <t>1,309,528,762</t>
  </si>
  <si>
    <t>73,798,926</t>
  </si>
  <si>
    <t>426,276,143</t>
  </si>
  <si>
    <t>一般被保険者国民</t>
  </si>
  <si>
    <t>1,375,944,000</t>
  </si>
  <si>
    <t>1,729,611,962</t>
  </si>
  <si>
    <t>1,238,920,133</t>
  </si>
  <si>
    <t>71,397,068</t>
  </si>
  <si>
    <t>419,294,761</t>
  </si>
  <si>
    <t>健康保険料</t>
  </si>
  <si>
    <t>医療給付費分現年</t>
  </si>
  <si>
    <t>793,850,000</t>
  </si>
  <si>
    <t>726,254,615</t>
  </si>
  <si>
    <t>804,618,537</t>
  </si>
  <si>
    <t>5,350</t>
  </si>
  <si>
    <t>78,358,572</t>
  </si>
  <si>
    <t>分</t>
  </si>
  <si>
    <t>2</t>
  </si>
  <si>
    <t>後期高齢者支援金</t>
  </si>
  <si>
    <t>331,387,000</t>
  </si>
  <si>
    <t>308,792,327</t>
  </si>
  <si>
    <t>339,580,105</t>
  </si>
  <si>
    <t>2,250</t>
  </si>
  <si>
    <t>30,785,528</t>
  </si>
  <si>
    <t>分現年分</t>
  </si>
  <si>
    <t>3</t>
  </si>
  <si>
    <t>介護納付金分現年</t>
  </si>
  <si>
    <t>123,713,000</t>
  </si>
  <si>
    <t>102,089,550</t>
  </si>
  <si>
    <t>117,807,977</t>
  </si>
  <si>
    <t>790</t>
  </si>
  <si>
    <t>15,717,637</t>
  </si>
  <si>
    <t>4</t>
  </si>
  <si>
    <t>医療給付費分滞納</t>
  </si>
  <si>
    <t>88,981,000</t>
  </si>
  <si>
    <t>67,061,139</t>
  </si>
  <si>
    <t>306,573,020</t>
  </si>
  <si>
    <t>49,701,238</t>
  </si>
  <si>
    <t>189,810,643</t>
  </si>
  <si>
    <t>繰越分</t>
  </si>
  <si>
    <t>5</t>
  </si>
  <si>
    <t>26,063,000</t>
  </si>
  <si>
    <t>23,163,505</t>
  </si>
  <si>
    <t>107,119,199</t>
  </si>
  <si>
    <t>14,611,894</t>
  </si>
  <si>
    <t>69,343,800</t>
  </si>
  <si>
    <t>分滞納繰越分</t>
  </si>
  <si>
    <t>6</t>
  </si>
  <si>
    <t>介護納付金分滞納</t>
  </si>
  <si>
    <t>11,950,000</t>
  </si>
  <si>
    <t>11,558,997</t>
  </si>
  <si>
    <t>53,913,124</t>
  </si>
  <si>
    <t>7,075,546</t>
  </si>
  <si>
    <t>35,278,581</t>
  </si>
  <si>
    <t>退職被保険者等国</t>
  </si>
  <si>
    <t>102,967,000</t>
  </si>
  <si>
    <t>79,991,869</t>
  </si>
  <si>
    <t>70,608,629</t>
  </si>
  <si>
    <t>2,401,858</t>
  </si>
  <si>
    <t>6,981,382</t>
  </si>
  <si>
    <t>民健康保険料</t>
  </si>
  <si>
    <t>74,404,000</t>
  </si>
  <si>
    <t>36,916,888</t>
  </si>
  <si>
    <t>38,080,073</t>
  </si>
  <si>
    <t>1,163,185</t>
  </si>
  <si>
    <t>12,222,000</t>
  </si>
  <si>
    <t>15,779,863</t>
  </si>
  <si>
    <t>16,207,605</t>
  </si>
  <si>
    <t>427,742</t>
  </si>
  <si>
    <t>13,669,000</t>
  </si>
  <si>
    <t>14,767,111</t>
  </si>
  <si>
    <t>15,170,913</t>
  </si>
  <si>
    <t>403,802</t>
  </si>
  <si>
    <t>1,723,000</t>
  </si>
  <si>
    <t>2,012,293</t>
  </si>
  <si>
    <t>6,437,596</t>
  </si>
  <si>
    <t>1,554,778</t>
  </si>
  <si>
    <t>2,870,525</t>
  </si>
  <si>
    <t>505,000</t>
  </si>
  <si>
    <t>524,621</t>
  </si>
  <si>
    <t>2,031,395</t>
  </si>
  <si>
    <t>409,941</t>
  </si>
  <si>
    <t>1,096,833</t>
  </si>
  <si>
    <t>444,000</t>
  </si>
  <si>
    <t>607,853</t>
  </si>
  <si>
    <t>2,064,287</t>
  </si>
  <si>
    <t>437,139</t>
  </si>
  <si>
    <t>1,019,295</t>
  </si>
  <si>
    <t>一部負担金</t>
  </si>
  <si>
    <t>2,000</t>
  </si>
  <si>
    <t>一般被保険者一部</t>
  </si>
  <si>
    <t>1,000</t>
  </si>
  <si>
    <t>負担金</t>
  </si>
  <si>
    <t>退職被保険者等一</t>
  </si>
  <si>
    <t>部負担金</t>
  </si>
  <si>
    <t>使用料及び手数料</t>
  </si>
  <si>
    <t>250,000</t>
  </si>
  <si>
    <t>627,540</t>
  </si>
  <si>
    <t>手数料</t>
  </si>
  <si>
    <t>総務手数料</t>
  </si>
  <si>
    <t>督促手数料</t>
  </si>
  <si>
    <t>国庫支出金</t>
  </si>
  <si>
    <t>1,668,840,000</t>
  </si>
  <si>
    <t>1,747,683,363</t>
  </si>
  <si>
    <t>国庫負担金</t>
  </si>
  <si>
    <t>1,265,434,000</t>
  </si>
  <si>
    <t>1,232,713,363</t>
  </si>
  <si>
    <t>療養給付費等負担</t>
  </si>
  <si>
    <t>1,221,440,000</t>
  </si>
  <si>
    <t>1,194,265,806</t>
  </si>
  <si>
    <t>金</t>
  </si>
  <si>
    <t>現年度分</t>
  </si>
  <si>
    <t>1,221,439,000</t>
  </si>
  <si>
    <t>過年度分</t>
  </si>
  <si>
    <t>高額医療費共同事</t>
  </si>
  <si>
    <t>34,101,000</t>
  </si>
  <si>
    <t>31,723,557</t>
  </si>
  <si>
    <t>業負担金</t>
  </si>
  <si>
    <t>特定健康診査等負</t>
  </si>
  <si>
    <t>9,893,000</t>
  </si>
  <si>
    <t>6,724,000</t>
  </si>
  <si>
    <t>担金</t>
  </si>
  <si>
    <t>国庫補助金</t>
  </si>
  <si>
    <t>403,406,000</t>
  </si>
  <si>
    <t>514,970,000</t>
  </si>
  <si>
    <t>財政調整交付金</t>
  </si>
  <si>
    <t>64,956,000</t>
  </si>
  <si>
    <t>450,014,000</t>
  </si>
  <si>
    <t>療養給付費等交付</t>
  </si>
  <si>
    <t>220,503,000</t>
  </si>
  <si>
    <t>112,185,065</t>
  </si>
  <si>
    <t>220,502,000</t>
  </si>
  <si>
    <t>61,598,669</t>
  </si>
  <si>
    <t>20,324,312</t>
  </si>
  <si>
    <t>30,262,084</t>
  </si>
  <si>
    <t>前期高齢者交付金</t>
  </si>
  <si>
    <t>1,882,552,000</t>
  </si>
  <si>
    <t>1,881,817,712</t>
  </si>
  <si>
    <t>1,861,689,000</t>
  </si>
  <si>
    <t>1,860,983,822</t>
  </si>
  <si>
    <t>20,863,000</t>
  </si>
  <si>
    <t>20,833,890</t>
  </si>
  <si>
    <t>7</t>
  </si>
  <si>
    <t>府支出金</t>
  </si>
  <si>
    <t>381,841,000</t>
  </si>
  <si>
    <t>369,419,034</t>
  </si>
  <si>
    <t>府負担金</t>
  </si>
  <si>
    <t>43,994,000</t>
  </si>
  <si>
    <t>38,447,557</t>
  </si>
  <si>
    <t>府補助金</t>
  </si>
  <si>
    <t>337,847,000</t>
  </si>
  <si>
    <t>330,971,477</t>
  </si>
  <si>
    <t>8,416,000</t>
  </si>
  <si>
    <t>8,038,477</t>
  </si>
  <si>
    <t>1,788,000</t>
  </si>
  <si>
    <t>6,250,477</t>
  </si>
  <si>
    <t>都道府県財政調整</t>
  </si>
  <si>
    <t>329,431,000</t>
  </si>
  <si>
    <t>322,933,000</t>
  </si>
  <si>
    <t>交付金</t>
  </si>
  <si>
    <t>106,268,000</t>
  </si>
  <si>
    <t>216,665,000</t>
  </si>
  <si>
    <t>8</t>
  </si>
  <si>
    <t>共同事業交付金</t>
  </si>
  <si>
    <t>726,886,000</t>
  </si>
  <si>
    <t>724,458,004</t>
  </si>
  <si>
    <t>136,406,000</t>
  </si>
  <si>
    <t>156,556,719</t>
  </si>
  <si>
    <t>業交付金</t>
  </si>
  <si>
    <t>保険財政共同安定</t>
  </si>
  <si>
    <t>590,480,000</t>
  </si>
  <si>
    <t>567,901,285</t>
  </si>
  <si>
    <t>化事業交付金</t>
  </si>
  <si>
    <t>9</t>
  </si>
  <si>
    <t>財産収入</t>
  </si>
  <si>
    <t>113,000</t>
  </si>
  <si>
    <t>162,533</t>
  </si>
  <si>
    <t>財産運用収入</t>
  </si>
  <si>
    <t>利子及び配当金</t>
  </si>
  <si>
    <t>10</t>
  </si>
  <si>
    <t>繰入金</t>
  </si>
  <si>
    <t>606,147,000</t>
  </si>
  <si>
    <t>△211,000</t>
  </si>
  <si>
    <t>605,936,000</t>
  </si>
  <si>
    <t>567,126,639</t>
  </si>
  <si>
    <t>他会計繰入金</t>
  </si>
  <si>
    <t>606,031,000</t>
  </si>
  <si>
    <t>605,820,000</t>
  </si>
  <si>
    <t>567,009,080</t>
  </si>
  <si>
    <t>一般会計繰入金</t>
  </si>
  <si>
    <t>保険基盤安定繰入</t>
  </si>
  <si>
    <t>273,486,000</t>
  </si>
  <si>
    <t>254,620,211</t>
  </si>
  <si>
    <t>金（保険料軽減分</t>
  </si>
  <si>
    <t>）</t>
  </si>
  <si>
    <t>46,442,000</t>
  </si>
  <si>
    <t>51,154,074</t>
  </si>
  <si>
    <t>金（保険者支援分</t>
  </si>
  <si>
    <t>職員給与費等繰入</t>
  </si>
  <si>
    <t>113,453,000</t>
  </si>
  <si>
    <t>94,339,122</t>
  </si>
  <si>
    <t>出産育児一時金等</t>
  </si>
  <si>
    <t>26,880,000</t>
  </si>
  <si>
    <t>20,659,133</t>
  </si>
  <si>
    <t>財政安定化支援事</t>
  </si>
  <si>
    <t>145,559,000</t>
  </si>
  <si>
    <t>146,236,540</t>
  </si>
  <si>
    <t>業繰入金</t>
  </si>
  <si>
    <t>基金繰入金</t>
  </si>
  <si>
    <t>116,000</t>
  </si>
  <si>
    <t>117,559</t>
  </si>
  <si>
    <t>財政安定化基金繰</t>
  </si>
  <si>
    <t>入金</t>
  </si>
  <si>
    <t>11</t>
  </si>
  <si>
    <t>繰越金</t>
  </si>
  <si>
    <t>2,487,000</t>
  </si>
  <si>
    <t>2,489,000</t>
  </si>
  <si>
    <t>2,488,153</t>
  </si>
  <si>
    <t>金繰越金</t>
  </si>
  <si>
    <t>2,488,000</t>
  </si>
  <si>
    <t>12</t>
  </si>
  <si>
    <t>諸収入</t>
  </si>
  <si>
    <t>6,935,000</t>
  </si>
  <si>
    <t>18,894,981</t>
  </si>
  <si>
    <t>18,186,906</t>
  </si>
  <si>
    <t>708,075</t>
  </si>
  <si>
    <t>延滞金加算金及び</t>
  </si>
  <si>
    <t>5,859,931</t>
  </si>
  <si>
    <t>過料</t>
  </si>
  <si>
    <t>一般被保険者延滞</t>
  </si>
  <si>
    <t>退職被保険者等延</t>
  </si>
  <si>
    <t>滞金</t>
  </si>
  <si>
    <t>市預金利子</t>
  </si>
  <si>
    <t>1,219</t>
  </si>
  <si>
    <t>歳計現金預金利子</t>
  </si>
  <si>
    <t>雑入</t>
  </si>
  <si>
    <t>6,932,000</t>
  </si>
  <si>
    <t>13,033,831</t>
  </si>
  <si>
    <t>12,325,756</t>
  </si>
  <si>
    <t>6,601,000</t>
  </si>
  <si>
    <t>一般被保険者第三</t>
  </si>
  <si>
    <t>6,000,000</t>
  </si>
  <si>
    <t>7,510,502</t>
  </si>
  <si>
    <t>者納付金</t>
  </si>
  <si>
    <t>退職被保険者等第</t>
  </si>
  <si>
    <t>500,000</t>
  </si>
  <si>
    <t>1,922,817</t>
  </si>
  <si>
    <t>三者納付金</t>
  </si>
  <si>
    <t>一般被保険者給付</t>
  </si>
  <si>
    <t>100,000</t>
  </si>
  <si>
    <t>2,645,368</t>
  </si>
  <si>
    <t>3,353,443</t>
  </si>
  <si>
    <t>返納金</t>
  </si>
  <si>
    <t>退職被保険者等給</t>
  </si>
  <si>
    <t>44,800</t>
  </si>
  <si>
    <t>付返納金</t>
  </si>
  <si>
    <t>前納報奨費返納金</t>
  </si>
  <si>
    <t>75,120</t>
  </si>
  <si>
    <t>老人保健医療費拠</t>
  </si>
  <si>
    <t>127,009</t>
  </si>
  <si>
    <t>出金還付金</t>
  </si>
  <si>
    <t>140</t>
  </si>
  <si>
    <t>滞納処分費</t>
  </si>
  <si>
    <t>331,000</t>
  </si>
  <si>
    <t>6,972,982,000</t>
  </si>
  <si>
    <t>2,276,000</t>
  </si>
  <si>
    <t>6,975,258,000</t>
  </si>
  <si>
    <t>7,234,466,855</t>
  </si>
  <si>
    <t>6,733,683,711</t>
  </si>
  <si>
    <t>426,984,218</t>
  </si>
  <si>
    <t>退職被保険者等一
部負担金</t>
    <rPh sb="9" eb="10">
      <t>ブ</t>
    </rPh>
    <rPh sb="10" eb="13">
      <t>フタンキン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</si>
</sst>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住基ネット明朝"/>
      <family val="1"/>
      <charset val="128"/>
    </font>
    <font>
      <sz val="11"/>
      <color theme="1"/>
      <name val="住基ネット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住基ネット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justifyLastLine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justifyLastLine="1"/>
    </xf>
    <xf numFmtId="0" fontId="6" fillId="0" borderId="2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10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10" fillId="0" borderId="11" xfId="0" applyNumberFormat="1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shrinkToFit="1"/>
    </xf>
    <xf numFmtId="0" fontId="10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76" fontId="10" fillId="0" borderId="13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 shrinkToFit="1"/>
    </xf>
    <xf numFmtId="0" fontId="10" fillId="0" borderId="0" xfId="0" applyNumberFormat="1" applyFont="1" applyBorder="1" applyAlignment="1">
      <alignment horizontal="left" vertical="center" shrinkToFit="1"/>
    </xf>
    <xf numFmtId="0" fontId="10" fillId="0" borderId="6" xfId="0" applyNumberFormat="1" applyFont="1" applyBorder="1" applyAlignment="1">
      <alignment horizontal="left" vertical="center" shrinkToFit="1"/>
    </xf>
    <xf numFmtId="0" fontId="8" fillId="0" borderId="17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right" vertical="center" shrinkToFit="1"/>
    </xf>
    <xf numFmtId="176" fontId="8" fillId="0" borderId="15" xfId="0" applyNumberFormat="1" applyFont="1" applyBorder="1" applyAlignment="1">
      <alignment horizontal="right" vertical="center" shrinkToFit="1"/>
    </xf>
    <xf numFmtId="0" fontId="10" fillId="0" borderId="6" xfId="0" applyFont="1" applyBorder="1" applyAlignment="1">
      <alignment horizontal="left" vertical="center"/>
    </xf>
    <xf numFmtId="176" fontId="10" fillId="0" borderId="11" xfId="0" applyNumberFormat="1" applyFont="1" applyBorder="1" applyAlignment="1">
      <alignment horizontal="left" vertical="center" shrinkToFit="1"/>
    </xf>
    <xf numFmtId="0" fontId="8" fillId="0" borderId="33" xfId="0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left" vertical="center"/>
    </xf>
    <xf numFmtId="0" fontId="8" fillId="0" borderId="35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shrinkToFit="1"/>
    </xf>
    <xf numFmtId="0" fontId="8" fillId="0" borderId="13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30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distributed" vertical="center"/>
    </xf>
    <xf numFmtId="0" fontId="10" fillId="0" borderId="13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 wrapText="1"/>
    </xf>
    <xf numFmtId="0" fontId="1" fillId="0" borderId="17" xfId="0" applyFont="1" applyBorder="1">
      <alignment vertical="center"/>
    </xf>
    <xf numFmtId="0" fontId="5" fillId="0" borderId="35" xfId="0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5" fillId="0" borderId="38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5" fillId="0" borderId="3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shrinkToFit="1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justifyLastLine="1"/>
    </xf>
    <xf numFmtId="0" fontId="5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5" fillId="0" borderId="41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 shrinkToFit="1"/>
    </xf>
    <xf numFmtId="176" fontId="8" fillId="0" borderId="11" xfId="0" applyNumberFormat="1" applyFont="1" applyBorder="1" applyAlignment="1">
      <alignment horizontal="right" vertical="center" shrinkToFit="1"/>
    </xf>
    <xf numFmtId="176" fontId="8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justifyLastLine="1"/>
    </xf>
    <xf numFmtId="0" fontId="8" fillId="0" borderId="25" xfId="0" applyNumberFormat="1" applyFont="1" applyBorder="1" applyAlignment="1">
      <alignment horizontal="right" vertical="center" shrinkToFit="1"/>
    </xf>
    <xf numFmtId="0" fontId="8" fillId="0" borderId="11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vertical="center" shrinkToFit="1"/>
    </xf>
    <xf numFmtId="0" fontId="8" fillId="0" borderId="28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10" fillId="0" borderId="25" xfId="0" applyNumberFormat="1" applyFont="1" applyBorder="1" applyAlignment="1">
      <alignment horizontal="right" vertical="center" shrinkToFit="1"/>
    </xf>
    <xf numFmtId="0" fontId="10" fillId="0" borderId="28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5" xfId="0" applyNumberFormat="1" applyFont="1" applyBorder="1" applyAlignment="1">
      <alignment horizontal="right" vertical="center"/>
    </xf>
    <xf numFmtId="0" fontId="10" fillId="0" borderId="26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10" fillId="0" borderId="26" xfId="0" applyFont="1" applyBorder="1" applyAlignment="1">
      <alignment horizontal="right" vertical="center"/>
    </xf>
    <xf numFmtId="0" fontId="8" fillId="0" borderId="7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right" vertical="center" shrinkToFit="1"/>
    </xf>
    <xf numFmtId="0" fontId="8" fillId="0" borderId="20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 shrinkToFit="1"/>
    </xf>
    <xf numFmtId="0" fontId="8" fillId="0" borderId="34" xfId="0" applyFont="1" applyBorder="1" applyAlignment="1">
      <alignment horizontal="right" vertical="center" shrinkToFit="1"/>
    </xf>
    <xf numFmtId="0" fontId="8" fillId="0" borderId="2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justifyLastLine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28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 wrapText="1" justifyLastLine="1"/>
    </xf>
    <xf numFmtId="0" fontId="6" fillId="0" borderId="22" xfId="0" applyFont="1" applyBorder="1" applyAlignment="1">
      <alignment horizontal="distributed" vertical="center" wrapText="1" justifyLastLine="1"/>
    </xf>
    <xf numFmtId="0" fontId="6" fillId="0" borderId="23" xfId="0" applyFont="1" applyBorder="1" applyAlignment="1">
      <alignment horizontal="distributed" vertical="center" wrapText="1" justifyLastLine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justifyLastLine="1"/>
    </xf>
    <xf numFmtId="0" fontId="6" fillId="0" borderId="16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 justifyLastLine="1"/>
    </xf>
    <xf numFmtId="0" fontId="6" fillId="0" borderId="15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2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41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6" fillId="0" borderId="36" xfId="0" applyFont="1" applyBorder="1" applyAlignment="1">
      <alignment horizontal="center" vertical="center" justifyLastLine="1"/>
    </xf>
    <xf numFmtId="0" fontId="6" fillId="0" borderId="28" xfId="0" applyFont="1" applyBorder="1" applyAlignment="1">
      <alignment horizontal="center" vertical="center" justifyLastLine="1"/>
    </xf>
    <xf numFmtId="0" fontId="6" fillId="0" borderId="26" xfId="0" applyFont="1" applyBorder="1" applyAlignment="1">
      <alignment horizontal="center" vertical="center" justifyLastLine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justifyLastLine="1"/>
    </xf>
    <xf numFmtId="176" fontId="10" fillId="0" borderId="13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7"/>
  <sheetViews>
    <sheetView tabSelected="1" view="pageBreakPreview" topLeftCell="A418" zoomScaleSheetLayoutView="100" zoomScalePageLayoutView="85" workbookViewId="0">
      <selection activeCell="K97" sqref="K97"/>
    </sheetView>
  </sheetViews>
  <sheetFormatPr defaultRowHeight="32.1" customHeight="1" x14ac:dyDescent="0.15"/>
  <cols>
    <col min="1" max="1" width="2.75" style="1" customWidth="1"/>
    <col min="2" max="4" width="2.375" style="1" customWidth="1"/>
    <col min="5" max="5" width="13.625" style="1" customWidth="1"/>
    <col min="6" max="7" width="11.625" style="1" customWidth="1"/>
    <col min="8" max="8" width="10.375" style="1" customWidth="1"/>
    <col min="9" max="9" width="11.75" style="1" customWidth="1"/>
    <col min="10" max="10" width="2.375" style="1" customWidth="1"/>
    <col min="11" max="11" width="13.625" style="1" customWidth="1"/>
    <col min="12" max="12" width="10.875" style="1" customWidth="1"/>
    <col min="13" max="13" width="14.375" style="1" customWidth="1"/>
    <col min="14" max="14" width="12.25" style="1" customWidth="1"/>
    <col min="15" max="15" width="12" style="1" customWidth="1"/>
    <col min="16" max="16" width="9.375" style="1" customWidth="1"/>
    <col min="17" max="17" width="11.125" style="1" customWidth="1"/>
    <col min="18" max="18" width="34.625" style="1" customWidth="1"/>
    <col min="19" max="19" width="12.75" style="1" customWidth="1"/>
    <col min="20" max="20" width="14.25" style="2" customWidth="1"/>
    <col min="21" max="16384" width="9" style="1"/>
  </cols>
  <sheetData>
    <row r="1" spans="1:20" ht="17.100000000000001" hidden="1" customHeight="1" x14ac:dyDescent="0.15">
      <c r="T1" s="189"/>
    </row>
    <row r="2" spans="1:20" ht="20.100000000000001" hidden="1" customHeight="1" x14ac:dyDescent="0.15">
      <c r="E2" s="151"/>
      <c r="F2" s="151"/>
      <c r="G2" s="151"/>
      <c r="H2" s="151"/>
      <c r="I2" s="151"/>
      <c r="J2" s="151"/>
      <c r="K2" s="151"/>
      <c r="P2" s="191"/>
      <c r="Q2" s="191"/>
      <c r="R2" s="3"/>
      <c r="S2" s="23"/>
      <c r="T2" s="189"/>
    </row>
    <row r="3" spans="1:20" ht="12.95" hidden="1" customHeight="1" x14ac:dyDescent="0.15">
      <c r="B3" s="1" t="s">
        <v>14</v>
      </c>
      <c r="I3" s="5"/>
      <c r="J3" s="5"/>
      <c r="K3" s="17"/>
      <c r="L3" s="18"/>
      <c r="M3" s="6"/>
      <c r="N3" s="4"/>
      <c r="O3" s="4"/>
      <c r="S3" s="24" t="s">
        <v>15</v>
      </c>
      <c r="T3" s="189"/>
    </row>
    <row r="4" spans="1:20" ht="11.45" hidden="1" customHeight="1" x14ac:dyDescent="0.15">
      <c r="B4" s="153" t="s">
        <v>18</v>
      </c>
      <c r="C4" s="154"/>
      <c r="D4" s="154"/>
      <c r="E4" s="155"/>
      <c r="F4" s="159" t="s">
        <v>10</v>
      </c>
      <c r="G4" s="160"/>
      <c r="H4" s="160"/>
      <c r="I4" s="160"/>
      <c r="J4" s="160"/>
      <c r="K4" s="160"/>
      <c r="L4" s="161"/>
      <c r="M4" s="28"/>
      <c r="N4" s="176" t="s">
        <v>11</v>
      </c>
      <c r="O4" s="179" t="s">
        <v>12</v>
      </c>
      <c r="P4" s="180" t="s">
        <v>16</v>
      </c>
      <c r="Q4" s="180" t="s">
        <v>13</v>
      </c>
      <c r="R4" s="183" t="s">
        <v>21</v>
      </c>
      <c r="S4" s="184"/>
      <c r="T4" s="189"/>
    </row>
    <row r="5" spans="1:20" ht="11.45" hidden="1" customHeight="1" x14ac:dyDescent="0.15">
      <c r="B5" s="156"/>
      <c r="C5" s="157"/>
      <c r="D5" s="157"/>
      <c r="E5" s="158"/>
      <c r="F5" s="162" t="s">
        <v>3</v>
      </c>
      <c r="G5" s="162" t="s">
        <v>4</v>
      </c>
      <c r="H5" s="25" t="s">
        <v>5</v>
      </c>
      <c r="I5" s="166" t="s">
        <v>8</v>
      </c>
      <c r="J5" s="166" t="s">
        <v>9</v>
      </c>
      <c r="K5" s="169"/>
      <c r="L5" s="170"/>
      <c r="M5" s="19"/>
      <c r="N5" s="177"/>
      <c r="O5" s="167"/>
      <c r="P5" s="181"/>
      <c r="Q5" s="181"/>
      <c r="R5" s="185"/>
      <c r="S5" s="186"/>
      <c r="T5" s="189"/>
    </row>
    <row r="6" spans="1:20" ht="11.45" hidden="1" customHeight="1" x14ac:dyDescent="0.15">
      <c r="B6" s="156"/>
      <c r="C6" s="157"/>
      <c r="D6" s="157"/>
      <c r="E6" s="158"/>
      <c r="F6" s="163"/>
      <c r="G6" s="163"/>
      <c r="H6" s="26" t="s">
        <v>6</v>
      </c>
      <c r="I6" s="167"/>
      <c r="J6" s="162" t="s">
        <v>20</v>
      </c>
      <c r="K6" s="171"/>
      <c r="L6" s="173" t="s">
        <v>22</v>
      </c>
      <c r="M6" s="15"/>
      <c r="N6" s="177"/>
      <c r="O6" s="167"/>
      <c r="P6" s="181"/>
      <c r="Q6" s="181"/>
      <c r="R6" s="185"/>
      <c r="S6" s="186"/>
      <c r="T6" s="189"/>
    </row>
    <row r="7" spans="1:20" ht="11.45" hidden="1" customHeight="1" x14ac:dyDescent="0.15">
      <c r="B7" s="156"/>
      <c r="C7" s="157"/>
      <c r="D7" s="157"/>
      <c r="E7" s="158"/>
      <c r="F7" s="163"/>
      <c r="G7" s="163"/>
      <c r="H7" s="26" t="s">
        <v>7</v>
      </c>
      <c r="I7" s="167"/>
      <c r="J7" s="163"/>
      <c r="K7" s="158"/>
      <c r="L7" s="174"/>
      <c r="M7" s="15"/>
      <c r="N7" s="177"/>
      <c r="O7" s="167"/>
      <c r="P7" s="181"/>
      <c r="Q7" s="181"/>
      <c r="R7" s="185"/>
      <c r="S7" s="186"/>
      <c r="T7" s="189"/>
    </row>
    <row r="8" spans="1:20" ht="11.45" hidden="1" customHeight="1" x14ac:dyDescent="0.15">
      <c r="B8" s="20" t="s">
        <v>0</v>
      </c>
      <c r="C8" s="21" t="s">
        <v>1</v>
      </c>
      <c r="D8" s="21" t="s">
        <v>2</v>
      </c>
      <c r="E8" s="22"/>
      <c r="F8" s="164"/>
      <c r="G8" s="165"/>
      <c r="H8" s="27" t="s">
        <v>17</v>
      </c>
      <c r="I8" s="168"/>
      <c r="J8" s="165"/>
      <c r="K8" s="172"/>
      <c r="L8" s="175"/>
      <c r="M8" s="15"/>
      <c r="N8" s="178"/>
      <c r="O8" s="168"/>
      <c r="P8" s="182"/>
      <c r="Q8" s="182"/>
      <c r="R8" s="187"/>
      <c r="S8" s="188"/>
      <c r="T8" s="189"/>
    </row>
    <row r="9" spans="1:20" ht="6.2" hidden="1" customHeight="1" x14ac:dyDescent="0.15">
      <c r="B9" s="29"/>
      <c r="C9" s="110"/>
      <c r="D9" s="118"/>
      <c r="E9" s="42"/>
      <c r="F9" s="68"/>
      <c r="G9" s="108"/>
      <c r="H9" s="103"/>
      <c r="I9" s="103"/>
      <c r="J9" s="125"/>
      <c r="K9" s="57"/>
      <c r="L9" s="58"/>
      <c r="M9" s="30"/>
      <c r="N9" s="69"/>
      <c r="O9" s="39"/>
      <c r="P9" s="107"/>
      <c r="Q9" s="108"/>
      <c r="R9" s="47"/>
      <c r="S9" s="55"/>
      <c r="T9" s="189"/>
    </row>
    <row r="10" spans="1:20" ht="12.2" hidden="1" customHeight="1" x14ac:dyDescent="0.15">
      <c r="B10" s="31"/>
      <c r="C10" s="34"/>
      <c r="D10" s="143"/>
      <c r="E10" s="32"/>
      <c r="F10" s="67"/>
      <c r="G10" s="65"/>
      <c r="H10" s="141"/>
      <c r="I10" s="141"/>
      <c r="J10" s="126"/>
      <c r="K10" s="45"/>
      <c r="L10" s="142"/>
      <c r="M10" s="30"/>
      <c r="N10" s="29"/>
      <c r="O10" s="67"/>
      <c r="P10" s="65"/>
      <c r="Q10" s="65"/>
      <c r="R10" s="48"/>
      <c r="S10" s="52"/>
    </row>
    <row r="11" spans="1:20" ht="6.2" hidden="1" customHeight="1" x14ac:dyDescent="0.15">
      <c r="A11" s="75"/>
      <c r="B11" s="33"/>
      <c r="C11" s="111"/>
      <c r="D11" s="120"/>
      <c r="E11" s="72"/>
      <c r="F11" s="33"/>
      <c r="G11" s="33"/>
      <c r="H11" s="33"/>
      <c r="I11" s="33"/>
      <c r="J11" s="35"/>
      <c r="K11" s="62"/>
      <c r="L11" s="41"/>
      <c r="M11" s="77"/>
      <c r="N11" s="67"/>
      <c r="O11" s="67"/>
      <c r="P11" s="64"/>
      <c r="Q11" s="33"/>
      <c r="R11" s="56"/>
      <c r="S11" s="50"/>
      <c r="T11" s="189"/>
    </row>
    <row r="12" spans="1:20" ht="6.2" hidden="1" customHeight="1" x14ac:dyDescent="0.15">
      <c r="A12" s="75"/>
      <c r="B12" s="70"/>
      <c r="C12" s="112"/>
      <c r="D12" s="121"/>
      <c r="E12" s="37"/>
      <c r="F12" s="70"/>
      <c r="G12" s="108"/>
      <c r="H12" s="70"/>
      <c r="I12" s="70"/>
      <c r="J12" s="127"/>
      <c r="K12" s="44"/>
      <c r="L12" s="38"/>
      <c r="M12" s="77"/>
      <c r="N12" s="68"/>
      <c r="O12" s="68"/>
      <c r="P12" s="108"/>
      <c r="Q12" s="108"/>
      <c r="R12" s="47"/>
      <c r="S12" s="51"/>
      <c r="T12" s="189"/>
    </row>
    <row r="13" spans="1:20" ht="6.2" hidden="1" customHeight="1" x14ac:dyDescent="0.15">
      <c r="A13" s="75"/>
      <c r="B13" s="74"/>
      <c r="C13" s="113"/>
      <c r="D13" s="122"/>
      <c r="E13" s="40"/>
      <c r="F13" s="71"/>
      <c r="G13" s="132"/>
      <c r="H13" s="104"/>
      <c r="I13" s="104"/>
      <c r="J13" s="128"/>
      <c r="K13" s="59"/>
      <c r="L13" s="41"/>
      <c r="M13" s="77"/>
      <c r="N13" s="64"/>
      <c r="O13" s="64"/>
      <c r="P13" s="66"/>
      <c r="Q13" s="66"/>
      <c r="R13" s="49"/>
      <c r="S13" s="54"/>
      <c r="T13" s="189"/>
    </row>
    <row r="14" spans="1:20" ht="6.2" hidden="1" customHeight="1" x14ac:dyDescent="0.15">
      <c r="A14" s="75"/>
      <c r="B14" s="33"/>
      <c r="C14" s="111"/>
      <c r="D14" s="119"/>
      <c r="E14" s="32"/>
      <c r="F14" s="33"/>
      <c r="G14" s="65"/>
      <c r="H14" s="33"/>
      <c r="I14" s="33"/>
      <c r="J14" s="35"/>
      <c r="K14" s="62"/>
      <c r="L14" s="38"/>
      <c r="M14" s="77"/>
      <c r="N14" s="68"/>
      <c r="O14" s="68"/>
      <c r="P14" s="108"/>
      <c r="Q14" s="108"/>
      <c r="R14" s="47"/>
      <c r="S14" s="51"/>
      <c r="T14" s="189"/>
    </row>
    <row r="15" spans="1:20" ht="6.2" hidden="1" customHeight="1" x14ac:dyDescent="0.15">
      <c r="A15" s="75"/>
      <c r="B15" s="33"/>
      <c r="C15" s="111"/>
      <c r="D15" s="119"/>
      <c r="E15" s="73"/>
      <c r="F15" s="33"/>
      <c r="G15" s="65"/>
      <c r="H15" s="33"/>
      <c r="I15" s="33"/>
      <c r="J15" s="35"/>
      <c r="K15" s="62"/>
      <c r="L15" s="60"/>
      <c r="M15" s="77"/>
      <c r="N15" s="67"/>
      <c r="O15" s="67"/>
      <c r="P15" s="65"/>
      <c r="Q15" s="33"/>
      <c r="R15" s="43"/>
      <c r="S15" s="50"/>
      <c r="T15" s="189"/>
    </row>
    <row r="16" spans="1:20" ht="6.2" hidden="1" customHeight="1" x14ac:dyDescent="0.15">
      <c r="A16" s="75"/>
      <c r="B16" s="33"/>
      <c r="C16" s="111"/>
      <c r="D16" s="121"/>
      <c r="E16" s="37"/>
      <c r="F16" s="70"/>
      <c r="G16" s="133"/>
      <c r="H16" s="36"/>
      <c r="I16" s="70"/>
      <c r="J16" s="127"/>
      <c r="K16" s="44"/>
      <c r="L16" s="58"/>
      <c r="M16" s="77"/>
      <c r="N16" s="68"/>
      <c r="O16" s="68"/>
      <c r="P16" s="107"/>
      <c r="Q16" s="108"/>
      <c r="R16" s="47"/>
      <c r="S16" s="51"/>
      <c r="T16" s="189"/>
    </row>
    <row r="17" spans="1:22" ht="6.2" hidden="1" customHeight="1" x14ac:dyDescent="0.15">
      <c r="A17" s="75"/>
      <c r="B17" s="33"/>
      <c r="C17" s="111"/>
      <c r="D17" s="119"/>
      <c r="E17" s="150"/>
      <c r="F17" s="34"/>
      <c r="G17" s="65"/>
      <c r="H17" s="33"/>
      <c r="I17" s="33"/>
      <c r="J17" s="35"/>
      <c r="K17" s="46"/>
      <c r="L17" s="60"/>
      <c r="M17" s="77"/>
      <c r="N17" s="64"/>
      <c r="O17" s="64"/>
      <c r="P17" s="66"/>
      <c r="Q17" s="63"/>
      <c r="R17" s="43"/>
      <c r="S17" s="50"/>
      <c r="T17" s="189"/>
    </row>
    <row r="18" spans="1:22" ht="6.2" hidden="1" customHeight="1" x14ac:dyDescent="0.15">
      <c r="B18" s="61"/>
      <c r="C18" s="111"/>
      <c r="D18" s="119"/>
      <c r="E18" s="150"/>
      <c r="F18" s="33"/>
      <c r="G18" s="134"/>
      <c r="H18" s="33"/>
      <c r="I18" s="33"/>
      <c r="J18" s="127"/>
      <c r="K18" s="44"/>
      <c r="L18" s="58"/>
      <c r="M18" s="77"/>
      <c r="N18" s="67"/>
      <c r="O18" s="67"/>
      <c r="P18" s="108"/>
      <c r="Q18" s="108"/>
      <c r="R18" s="47"/>
      <c r="S18" s="51"/>
      <c r="T18" s="189"/>
    </row>
    <row r="19" spans="1:22" ht="6.2" hidden="1" customHeight="1" x14ac:dyDescent="0.15">
      <c r="A19" s="75"/>
      <c r="B19" s="81"/>
      <c r="C19" s="114"/>
      <c r="D19" s="123"/>
      <c r="E19" s="87"/>
      <c r="F19" s="83"/>
      <c r="G19" s="83"/>
      <c r="H19" s="83"/>
      <c r="I19" s="83"/>
      <c r="J19" s="82"/>
      <c r="K19" s="84"/>
      <c r="L19" s="85"/>
      <c r="M19" s="78"/>
      <c r="N19" s="86"/>
      <c r="O19" s="86"/>
      <c r="P19" s="86"/>
      <c r="Q19" s="83"/>
      <c r="R19" s="79"/>
      <c r="S19" s="80"/>
      <c r="T19" s="189"/>
    </row>
    <row r="20" spans="1:22" ht="6.2" hidden="1" customHeight="1" x14ac:dyDescent="0.15">
      <c r="A20" s="92"/>
      <c r="B20" s="8"/>
      <c r="C20" s="115"/>
      <c r="D20" s="124"/>
      <c r="E20" s="9"/>
      <c r="F20" s="90"/>
      <c r="G20" s="90"/>
      <c r="H20" s="8"/>
      <c r="I20" s="90"/>
      <c r="J20" s="90"/>
      <c r="K20" s="12"/>
      <c r="L20" s="90"/>
      <c r="M20" s="16"/>
      <c r="N20" s="91"/>
      <c r="O20" s="91"/>
      <c r="P20" s="88"/>
      <c r="Q20" s="90"/>
      <c r="R20" s="89"/>
      <c r="S20" s="88"/>
      <c r="T20" s="189"/>
    </row>
    <row r="21" spans="1:22" ht="6.2" hidden="1" customHeight="1" x14ac:dyDescent="0.15">
      <c r="B21" s="14"/>
      <c r="C21" s="116"/>
      <c r="D21" s="190"/>
      <c r="E21" s="190"/>
      <c r="F21" s="109"/>
      <c r="G21" s="105"/>
      <c r="H21" s="105"/>
      <c r="I21" s="105"/>
      <c r="J21" s="16"/>
      <c r="K21" s="109"/>
      <c r="L21" s="16"/>
      <c r="M21" s="16"/>
      <c r="N21" s="16"/>
      <c r="O21" s="16"/>
      <c r="P21" s="8"/>
      <c r="Q21" s="8"/>
      <c r="R21" s="16"/>
      <c r="S21" s="16"/>
      <c r="T21" s="189"/>
    </row>
    <row r="22" spans="1:22" ht="12.2" hidden="1" customHeight="1" x14ac:dyDescent="0.15">
      <c r="A22" s="92"/>
      <c r="B22" s="8"/>
      <c r="C22" s="115"/>
      <c r="D22" s="124"/>
      <c r="E22" s="9"/>
      <c r="F22" s="8"/>
      <c r="G22" s="8"/>
      <c r="H22" s="8"/>
      <c r="I22" s="8"/>
      <c r="J22" s="8"/>
      <c r="K22" s="12"/>
      <c r="L22" s="8"/>
      <c r="M22" s="16"/>
      <c r="N22" s="88"/>
      <c r="O22" s="88"/>
      <c r="P22" s="88"/>
      <c r="Q22" s="8"/>
      <c r="R22" s="12"/>
      <c r="S22" s="88"/>
      <c r="T22" s="189"/>
    </row>
    <row r="23" spans="1:22" ht="6.2" hidden="1" customHeight="1" x14ac:dyDescent="0.15">
      <c r="B23" s="14"/>
      <c r="C23" s="116"/>
      <c r="D23" s="190"/>
      <c r="E23" s="190"/>
      <c r="F23" s="13"/>
      <c r="G23" s="105"/>
      <c r="H23" s="105"/>
      <c r="I23" s="105"/>
      <c r="J23" s="16"/>
      <c r="K23" s="13"/>
      <c r="L23" s="7"/>
      <c r="M23" s="16"/>
      <c r="N23" s="7"/>
      <c r="O23" s="7"/>
      <c r="P23" s="8"/>
      <c r="Q23" s="8"/>
      <c r="R23" s="16"/>
      <c r="S23" s="7"/>
      <c r="T23" s="189"/>
    </row>
    <row r="24" spans="1:22" ht="6.2" hidden="1" customHeight="1" x14ac:dyDescent="0.15">
      <c r="A24" s="75"/>
      <c r="B24" s="129"/>
      <c r="C24" s="130"/>
      <c r="D24" s="131"/>
      <c r="E24" s="95"/>
      <c r="F24" s="96"/>
      <c r="G24" s="96"/>
      <c r="H24" s="96"/>
      <c r="I24" s="96"/>
      <c r="J24" s="94"/>
      <c r="K24" s="97"/>
      <c r="L24" s="76"/>
      <c r="M24" s="78"/>
      <c r="N24" s="98"/>
      <c r="O24" s="99"/>
      <c r="P24" s="99"/>
      <c r="Q24" s="100"/>
      <c r="R24" s="101"/>
      <c r="S24" s="102"/>
    </row>
    <row r="25" spans="1:22" s="2" customFormat="1" ht="12.2" hidden="1" customHeight="1" x14ac:dyDescent="0.15">
      <c r="B25" s="93"/>
      <c r="C25" s="117"/>
      <c r="D25" s="106"/>
      <c r="E25" s="93"/>
      <c r="F25" s="93"/>
      <c r="G25" s="106"/>
      <c r="H25" s="8"/>
      <c r="I25" s="8"/>
      <c r="J25" s="8"/>
      <c r="K25" s="10"/>
      <c r="L25" s="10"/>
      <c r="M25" s="10"/>
      <c r="N25" s="11"/>
      <c r="O25" s="11"/>
      <c r="P25" s="88"/>
      <c r="Q25" s="8"/>
      <c r="R25" s="10"/>
      <c r="S25" s="11"/>
      <c r="U25" s="53"/>
      <c r="V25" s="53"/>
    </row>
    <row r="26" spans="1:22" ht="24.95" hidden="1" customHeight="1" x14ac:dyDescent="0.15">
      <c r="B26" s="145" t="s">
        <v>19</v>
      </c>
      <c r="C26" s="146"/>
      <c r="D26" s="146"/>
      <c r="E26" s="147"/>
      <c r="F26" s="138"/>
      <c r="G26" s="138"/>
      <c r="H26" s="138"/>
      <c r="I26" s="138"/>
      <c r="J26" s="140"/>
      <c r="K26" s="139"/>
      <c r="L26" s="136"/>
      <c r="M26" s="16"/>
      <c r="N26" s="137"/>
      <c r="O26" s="138"/>
      <c r="P26" s="138"/>
      <c r="Q26" s="138"/>
      <c r="R26" s="135"/>
      <c r="S26" s="136"/>
    </row>
    <row r="27" spans="1:22" ht="35.450000000000003" hidden="1" customHeight="1" x14ac:dyDescent="0.1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6"/>
      <c r="N27" s="149"/>
      <c r="O27" s="149"/>
      <c r="P27" s="149"/>
      <c r="Q27" s="149"/>
      <c r="R27" s="149"/>
      <c r="S27" s="149"/>
    </row>
    <row r="28" spans="1:22" ht="17.100000000000001" customHeight="1" x14ac:dyDescent="0.15"/>
    <row r="29" spans="1:22" ht="20.100000000000001" customHeight="1" x14ac:dyDescent="0.15">
      <c r="E29" s="151" t="s">
        <v>23</v>
      </c>
      <c r="F29" s="151"/>
      <c r="G29" s="151"/>
      <c r="H29" s="151"/>
      <c r="I29" s="151"/>
      <c r="J29" s="151"/>
      <c r="K29" s="151"/>
      <c r="P29" s="144"/>
      <c r="Q29" s="144"/>
      <c r="R29" s="3"/>
      <c r="S29" s="23" t="s">
        <v>23</v>
      </c>
    </row>
    <row r="30" spans="1:22" ht="12.95" customHeight="1" x14ac:dyDescent="0.15">
      <c r="B30" s="152" t="s">
        <v>14</v>
      </c>
      <c r="C30" s="152"/>
      <c r="D30" s="152"/>
      <c r="I30" s="5"/>
      <c r="J30" s="5"/>
      <c r="K30" s="17"/>
      <c r="L30" s="18"/>
      <c r="M30" s="6"/>
      <c r="N30" s="4"/>
      <c r="O30" s="4"/>
      <c r="S30" s="24" t="s">
        <v>15</v>
      </c>
    </row>
    <row r="31" spans="1:22" ht="11.45" customHeight="1" x14ac:dyDescent="0.15">
      <c r="B31" s="153" t="s">
        <v>18</v>
      </c>
      <c r="C31" s="154"/>
      <c r="D31" s="154"/>
      <c r="E31" s="155"/>
      <c r="F31" s="159" t="s">
        <v>10</v>
      </c>
      <c r="G31" s="160"/>
      <c r="H31" s="160"/>
      <c r="I31" s="160"/>
      <c r="J31" s="160"/>
      <c r="K31" s="160"/>
      <c r="L31" s="161"/>
      <c r="M31" s="28"/>
      <c r="N31" s="176" t="s">
        <v>11</v>
      </c>
      <c r="O31" s="179" t="s">
        <v>12</v>
      </c>
      <c r="P31" s="180" t="s">
        <v>16</v>
      </c>
      <c r="Q31" s="180" t="s">
        <v>13</v>
      </c>
      <c r="R31" s="183" t="s">
        <v>21</v>
      </c>
      <c r="S31" s="184"/>
    </row>
    <row r="32" spans="1:22" ht="11.45" customHeight="1" x14ac:dyDescent="0.15">
      <c r="B32" s="156"/>
      <c r="C32" s="157"/>
      <c r="D32" s="157"/>
      <c r="E32" s="158"/>
      <c r="F32" s="162" t="s">
        <v>3</v>
      </c>
      <c r="G32" s="162" t="s">
        <v>4</v>
      </c>
      <c r="H32" s="25" t="s">
        <v>5</v>
      </c>
      <c r="I32" s="166" t="s">
        <v>8</v>
      </c>
      <c r="J32" s="166" t="s">
        <v>9</v>
      </c>
      <c r="K32" s="169"/>
      <c r="L32" s="170"/>
      <c r="M32" s="19"/>
      <c r="N32" s="177"/>
      <c r="O32" s="167"/>
      <c r="P32" s="181"/>
      <c r="Q32" s="181"/>
      <c r="R32" s="185"/>
      <c r="S32" s="186"/>
    </row>
    <row r="33" spans="1:19" ht="11.45" customHeight="1" x14ac:dyDescent="0.15">
      <c r="B33" s="156"/>
      <c r="C33" s="157"/>
      <c r="D33" s="157"/>
      <c r="E33" s="158"/>
      <c r="F33" s="163"/>
      <c r="G33" s="163"/>
      <c r="H33" s="26" t="s">
        <v>6</v>
      </c>
      <c r="I33" s="167"/>
      <c r="J33" s="162" t="s">
        <v>20</v>
      </c>
      <c r="K33" s="171"/>
      <c r="L33" s="173" t="s">
        <v>22</v>
      </c>
      <c r="M33" s="15"/>
      <c r="N33" s="177"/>
      <c r="O33" s="167"/>
      <c r="P33" s="181"/>
      <c r="Q33" s="181"/>
      <c r="R33" s="185"/>
      <c r="S33" s="186"/>
    </row>
    <row r="34" spans="1:19" ht="11.45" customHeight="1" x14ac:dyDescent="0.15">
      <c r="B34" s="156"/>
      <c r="C34" s="157"/>
      <c r="D34" s="157"/>
      <c r="E34" s="158"/>
      <c r="F34" s="163"/>
      <c r="G34" s="163"/>
      <c r="H34" s="26" t="s">
        <v>7</v>
      </c>
      <c r="I34" s="167"/>
      <c r="J34" s="163"/>
      <c r="K34" s="158"/>
      <c r="L34" s="174"/>
      <c r="M34" s="15"/>
      <c r="N34" s="177"/>
      <c r="O34" s="167"/>
      <c r="P34" s="181"/>
      <c r="Q34" s="181"/>
      <c r="R34" s="185"/>
      <c r="S34" s="186"/>
    </row>
    <row r="35" spans="1:19" ht="11.45" customHeight="1" x14ac:dyDescent="0.15">
      <c r="B35" s="20" t="s">
        <v>0</v>
      </c>
      <c r="C35" s="21" t="s">
        <v>1</v>
      </c>
      <c r="D35" s="21" t="s">
        <v>2</v>
      </c>
      <c r="E35" s="22"/>
      <c r="F35" s="164"/>
      <c r="G35" s="165"/>
      <c r="H35" s="27" t="s">
        <v>17</v>
      </c>
      <c r="I35" s="168"/>
      <c r="J35" s="165"/>
      <c r="K35" s="172"/>
      <c r="L35" s="175"/>
      <c r="M35" s="15"/>
      <c r="N35" s="178"/>
      <c r="O35" s="168"/>
      <c r="P35" s="182"/>
      <c r="Q35" s="182"/>
      <c r="R35" s="187"/>
      <c r="S35" s="188"/>
    </row>
    <row r="36" spans="1:19" ht="6.2" customHeight="1" x14ac:dyDescent="0.15">
      <c r="B36" s="29"/>
      <c r="C36" s="110"/>
      <c r="D36" s="118"/>
      <c r="E36" s="42"/>
      <c r="F36" s="68"/>
      <c r="G36" s="108"/>
      <c r="H36" s="103"/>
      <c r="I36" s="103"/>
      <c r="J36" s="125"/>
      <c r="K36" s="57"/>
      <c r="L36" s="58"/>
      <c r="M36" s="30"/>
      <c r="N36" s="69"/>
      <c r="O36" s="39"/>
      <c r="P36" s="107"/>
      <c r="Q36" s="108"/>
      <c r="R36" s="47"/>
      <c r="S36" s="55"/>
    </row>
    <row r="37" spans="1:19" ht="12.2" customHeight="1" x14ac:dyDescent="0.15">
      <c r="B37" s="31" t="s">
        <v>24</v>
      </c>
      <c r="C37" s="34"/>
      <c r="D37" s="143"/>
      <c r="E37" s="32" t="s">
        <v>25</v>
      </c>
      <c r="F37" s="67" t="s">
        <v>26</v>
      </c>
      <c r="G37" s="65" t="s">
        <v>27</v>
      </c>
      <c r="H37" s="141" t="s">
        <v>27</v>
      </c>
      <c r="I37" s="141" t="s">
        <v>26</v>
      </c>
      <c r="J37" s="126"/>
      <c r="K37" s="45" t="s">
        <v>23</v>
      </c>
      <c r="L37" s="142" t="s">
        <v>23</v>
      </c>
      <c r="M37" s="30"/>
      <c r="N37" s="29" t="s">
        <v>28</v>
      </c>
      <c r="O37" s="67" t="s">
        <v>29</v>
      </c>
      <c r="P37" s="65" t="s">
        <v>30</v>
      </c>
      <c r="Q37" s="65" t="s">
        <v>31</v>
      </c>
      <c r="R37" s="48"/>
      <c r="S37" s="52" t="s">
        <v>23</v>
      </c>
    </row>
    <row r="38" spans="1:19" ht="6.2" customHeight="1" x14ac:dyDescent="0.15">
      <c r="A38" s="75"/>
      <c r="B38" s="74"/>
      <c r="C38" s="113"/>
      <c r="D38" s="122"/>
      <c r="E38" s="40"/>
      <c r="F38" s="71"/>
      <c r="G38" s="132"/>
      <c r="H38" s="104"/>
      <c r="I38" s="104"/>
      <c r="J38" s="128"/>
      <c r="K38" s="59"/>
      <c r="L38" s="41"/>
      <c r="M38" s="77"/>
      <c r="N38" s="64"/>
      <c r="O38" s="64"/>
      <c r="P38" s="66"/>
      <c r="Q38" s="66"/>
      <c r="R38" s="49"/>
      <c r="S38" s="54"/>
    </row>
    <row r="39" spans="1:19" ht="6.2" customHeight="1" x14ac:dyDescent="0.15">
      <c r="A39" s="75"/>
      <c r="B39" s="33"/>
      <c r="C39" s="111"/>
      <c r="D39" s="119"/>
      <c r="E39" s="32"/>
      <c r="F39" s="33"/>
      <c r="G39" s="65"/>
      <c r="H39" s="33"/>
      <c r="I39" s="33"/>
      <c r="J39" s="35"/>
      <c r="K39" s="62"/>
      <c r="L39" s="38"/>
      <c r="M39" s="77"/>
      <c r="N39" s="68"/>
      <c r="O39" s="68"/>
      <c r="P39" s="108"/>
      <c r="Q39" s="108"/>
      <c r="R39" s="47"/>
      <c r="S39" s="51"/>
    </row>
    <row r="40" spans="1:19" ht="12.2" customHeight="1" x14ac:dyDescent="0.15">
      <c r="B40" s="31"/>
      <c r="C40" s="34" t="s">
        <v>24</v>
      </c>
      <c r="D40" s="143"/>
      <c r="E40" s="32" t="s">
        <v>25</v>
      </c>
      <c r="F40" s="67" t="s">
        <v>26</v>
      </c>
      <c r="G40" s="65" t="s">
        <v>27</v>
      </c>
      <c r="H40" s="141" t="s">
        <v>27</v>
      </c>
      <c r="I40" s="141" t="s">
        <v>26</v>
      </c>
      <c r="J40" s="126"/>
      <c r="K40" s="45" t="s">
        <v>23</v>
      </c>
      <c r="L40" s="142" t="s">
        <v>23</v>
      </c>
      <c r="M40" s="30"/>
      <c r="N40" s="29" t="s">
        <v>28</v>
      </c>
      <c r="O40" s="67" t="s">
        <v>29</v>
      </c>
      <c r="P40" s="65" t="s">
        <v>30</v>
      </c>
      <c r="Q40" s="65" t="s">
        <v>31</v>
      </c>
      <c r="R40" s="48"/>
      <c r="S40" s="52" t="s">
        <v>23</v>
      </c>
    </row>
    <row r="41" spans="1:19" ht="6.2" customHeight="1" x14ac:dyDescent="0.15">
      <c r="A41" s="75"/>
      <c r="B41" s="33"/>
      <c r="C41" s="111"/>
      <c r="D41" s="119"/>
      <c r="E41" s="73"/>
      <c r="F41" s="33"/>
      <c r="G41" s="65"/>
      <c r="H41" s="33"/>
      <c r="I41" s="33"/>
      <c r="J41" s="35"/>
      <c r="K41" s="62"/>
      <c r="L41" s="60"/>
      <c r="M41" s="77"/>
      <c r="N41" s="67"/>
      <c r="O41" s="67"/>
      <c r="P41" s="65"/>
      <c r="Q41" s="33"/>
      <c r="R41" s="43"/>
      <c r="S41" s="50"/>
    </row>
    <row r="42" spans="1:19" ht="6.2" customHeight="1" x14ac:dyDescent="0.15">
      <c r="A42" s="75"/>
      <c r="B42" s="33"/>
      <c r="C42" s="111"/>
      <c r="D42" s="121"/>
      <c r="E42" s="37"/>
      <c r="F42" s="70"/>
      <c r="G42" s="133"/>
      <c r="H42" s="36"/>
      <c r="I42" s="70"/>
      <c r="J42" s="127"/>
      <c r="K42" s="44"/>
      <c r="L42" s="58"/>
      <c r="M42" s="77"/>
      <c r="N42" s="68"/>
      <c r="O42" s="68"/>
      <c r="P42" s="107"/>
      <c r="Q42" s="108"/>
      <c r="R42" s="47"/>
      <c r="S42" s="51"/>
    </row>
    <row r="43" spans="1:19" ht="12.2" customHeight="1" x14ac:dyDescent="0.15">
      <c r="B43" s="31"/>
      <c r="C43" s="34"/>
      <c r="D43" s="143" t="s">
        <v>24</v>
      </c>
      <c r="E43" s="32" t="s">
        <v>32</v>
      </c>
      <c r="F43" s="67" t="s">
        <v>33</v>
      </c>
      <c r="G43" s="65" t="s">
        <v>27</v>
      </c>
      <c r="H43" s="141" t="s">
        <v>27</v>
      </c>
      <c r="I43" s="141" t="s">
        <v>33</v>
      </c>
      <c r="J43" s="126"/>
      <c r="K43" s="45" t="s">
        <v>23</v>
      </c>
      <c r="L43" s="142" t="s">
        <v>23</v>
      </c>
      <c r="M43" s="30"/>
      <c r="N43" s="29" t="s">
        <v>34</v>
      </c>
      <c r="O43" s="67" t="s">
        <v>35</v>
      </c>
      <c r="P43" s="65" t="s">
        <v>36</v>
      </c>
      <c r="Q43" s="65" t="s">
        <v>37</v>
      </c>
      <c r="R43" s="48"/>
      <c r="S43" s="52" t="s">
        <v>23</v>
      </c>
    </row>
    <row r="44" spans="1:19" ht="6.2" customHeight="1" x14ac:dyDescent="0.15">
      <c r="A44" s="75"/>
      <c r="B44" s="33"/>
      <c r="C44" s="111"/>
      <c r="D44" s="119"/>
      <c r="E44" s="150" t="s">
        <v>38</v>
      </c>
      <c r="F44" s="34"/>
      <c r="G44" s="65"/>
      <c r="H44" s="33"/>
      <c r="I44" s="33"/>
      <c r="J44" s="35" t="s">
        <v>23</v>
      </c>
      <c r="K44" s="46" t="s">
        <v>23</v>
      </c>
      <c r="L44" s="60" t="s">
        <v>23</v>
      </c>
      <c r="M44" s="77"/>
      <c r="N44" s="64" t="s">
        <v>23</v>
      </c>
      <c r="O44" s="64" t="s">
        <v>23</v>
      </c>
      <c r="P44" s="66" t="s">
        <v>23</v>
      </c>
      <c r="Q44" s="63" t="s">
        <v>23</v>
      </c>
      <c r="R44" s="43"/>
      <c r="S44" s="50" t="s">
        <v>23</v>
      </c>
    </row>
    <row r="45" spans="1:19" ht="6.2" customHeight="1" x14ac:dyDescent="0.15">
      <c r="B45" s="61"/>
      <c r="C45" s="111"/>
      <c r="D45" s="119"/>
      <c r="E45" s="150"/>
      <c r="F45" s="33"/>
      <c r="G45" s="134"/>
      <c r="H45" s="33"/>
      <c r="I45" s="33"/>
      <c r="J45" s="127"/>
      <c r="K45" s="44"/>
      <c r="L45" s="58"/>
      <c r="M45" s="77"/>
      <c r="N45" s="67"/>
      <c r="O45" s="67"/>
      <c r="P45" s="108"/>
      <c r="Q45" s="108"/>
      <c r="R45" s="47"/>
      <c r="S45" s="51"/>
    </row>
    <row r="46" spans="1:19" ht="12.2" customHeight="1" x14ac:dyDescent="0.15">
      <c r="B46" s="31"/>
      <c r="C46" s="34"/>
      <c r="D46" s="143"/>
      <c r="E46" s="32"/>
      <c r="F46" s="67"/>
      <c r="G46" s="65"/>
      <c r="H46" s="141"/>
      <c r="I46" s="141"/>
      <c r="J46" s="126" t="s">
        <v>24</v>
      </c>
      <c r="K46" s="45" t="s">
        <v>39</v>
      </c>
      <c r="L46" s="142" t="s">
        <v>40</v>
      </c>
      <c r="M46" s="30"/>
      <c r="N46" s="29" t="s">
        <v>42</v>
      </c>
      <c r="O46" s="67" t="s">
        <v>41</v>
      </c>
      <c r="P46" s="65" t="s">
        <v>43</v>
      </c>
      <c r="Q46" s="65" t="s">
        <v>44</v>
      </c>
      <c r="R46" s="48" t="str">
        <f>CONCATENATE("現年度分保険料")</f>
        <v>現年度分保険料</v>
      </c>
      <c r="S46" s="52" t="s">
        <v>41</v>
      </c>
    </row>
    <row r="47" spans="1:19" ht="12.2" customHeight="1" x14ac:dyDescent="0.15">
      <c r="B47" s="31"/>
      <c r="C47" s="34"/>
      <c r="D47" s="143"/>
      <c r="E47" s="32"/>
      <c r="F47" s="67"/>
      <c r="G47" s="65"/>
      <c r="H47" s="141"/>
      <c r="I47" s="141"/>
      <c r="J47" s="126" t="s">
        <v>23</v>
      </c>
      <c r="K47" s="45" t="s">
        <v>45</v>
      </c>
      <c r="L47" s="142" t="s">
        <v>23</v>
      </c>
      <c r="M47" s="30"/>
      <c r="N47" s="29" t="s">
        <v>23</v>
      </c>
      <c r="O47" s="67" t="s">
        <v>23</v>
      </c>
      <c r="P47" s="65" t="s">
        <v>23</v>
      </c>
      <c r="Q47" s="65" t="s">
        <v>23</v>
      </c>
      <c r="R47" s="48"/>
      <c r="S47" s="52" t="s">
        <v>23</v>
      </c>
    </row>
    <row r="48" spans="1:19" ht="6.2" customHeight="1" x14ac:dyDescent="0.15">
      <c r="A48" s="75"/>
      <c r="B48" s="33"/>
      <c r="C48" s="111"/>
      <c r="D48" s="119"/>
      <c r="E48" s="150"/>
      <c r="F48" s="34"/>
      <c r="G48" s="65"/>
      <c r="H48" s="33"/>
      <c r="I48" s="33"/>
      <c r="J48" s="35" t="s">
        <v>23</v>
      </c>
      <c r="K48" s="46" t="s">
        <v>23</v>
      </c>
      <c r="L48" s="60" t="s">
        <v>23</v>
      </c>
      <c r="M48" s="77"/>
      <c r="N48" s="64" t="s">
        <v>23</v>
      </c>
      <c r="O48" s="64" t="s">
        <v>23</v>
      </c>
      <c r="P48" s="66" t="s">
        <v>23</v>
      </c>
      <c r="Q48" s="63" t="s">
        <v>23</v>
      </c>
      <c r="R48" s="43"/>
      <c r="S48" s="50" t="s">
        <v>23</v>
      </c>
    </row>
    <row r="49" spans="1:19" ht="6.2" customHeight="1" x14ac:dyDescent="0.15">
      <c r="B49" s="61"/>
      <c r="C49" s="111"/>
      <c r="D49" s="119"/>
      <c r="E49" s="150"/>
      <c r="F49" s="33"/>
      <c r="G49" s="134"/>
      <c r="H49" s="33"/>
      <c r="I49" s="33"/>
      <c r="J49" s="127"/>
      <c r="K49" s="44"/>
      <c r="L49" s="58"/>
      <c r="M49" s="77"/>
      <c r="N49" s="67"/>
      <c r="O49" s="67"/>
      <c r="P49" s="108"/>
      <c r="Q49" s="108"/>
      <c r="R49" s="47"/>
      <c r="S49" s="51"/>
    </row>
    <row r="50" spans="1:19" ht="12.2" customHeight="1" x14ac:dyDescent="0.15">
      <c r="B50" s="31"/>
      <c r="C50" s="34"/>
      <c r="D50" s="143"/>
      <c r="E50" s="32"/>
      <c r="F50" s="67"/>
      <c r="G50" s="65"/>
      <c r="H50" s="141"/>
      <c r="I50" s="141"/>
      <c r="J50" s="126" t="s">
        <v>46</v>
      </c>
      <c r="K50" s="45" t="s">
        <v>47</v>
      </c>
      <c r="L50" s="142" t="s">
        <v>48</v>
      </c>
      <c r="M50" s="30"/>
      <c r="N50" s="29" t="s">
        <v>50</v>
      </c>
      <c r="O50" s="67" t="s">
        <v>49</v>
      </c>
      <c r="P50" s="65" t="s">
        <v>51</v>
      </c>
      <c r="Q50" s="65" t="s">
        <v>52</v>
      </c>
      <c r="R50" s="48" t="str">
        <f>CONCATENATE("現年度分保険料")</f>
        <v>現年度分保険料</v>
      </c>
      <c r="S50" s="52" t="s">
        <v>49</v>
      </c>
    </row>
    <row r="51" spans="1:19" ht="12.2" customHeight="1" x14ac:dyDescent="0.15">
      <c r="B51" s="31"/>
      <c r="C51" s="34"/>
      <c r="D51" s="143"/>
      <c r="E51" s="32"/>
      <c r="F51" s="67"/>
      <c r="G51" s="65"/>
      <c r="H51" s="141"/>
      <c r="I51" s="141"/>
      <c r="J51" s="126" t="s">
        <v>23</v>
      </c>
      <c r="K51" s="45" t="s">
        <v>53</v>
      </c>
      <c r="L51" s="142" t="s">
        <v>23</v>
      </c>
      <c r="M51" s="30"/>
      <c r="N51" s="29" t="s">
        <v>23</v>
      </c>
      <c r="O51" s="67" t="s">
        <v>23</v>
      </c>
      <c r="P51" s="65" t="s">
        <v>23</v>
      </c>
      <c r="Q51" s="65" t="s">
        <v>23</v>
      </c>
      <c r="R51" s="48"/>
      <c r="S51" s="52" t="s">
        <v>23</v>
      </c>
    </row>
    <row r="52" spans="1:19" ht="6.2" customHeight="1" x14ac:dyDescent="0.15">
      <c r="A52" s="75"/>
      <c r="B52" s="33"/>
      <c r="C52" s="111"/>
      <c r="D52" s="119"/>
      <c r="E52" s="150"/>
      <c r="F52" s="34"/>
      <c r="G52" s="65"/>
      <c r="H52" s="33"/>
      <c r="I52" s="33"/>
      <c r="J52" s="35" t="s">
        <v>23</v>
      </c>
      <c r="K52" s="46" t="s">
        <v>23</v>
      </c>
      <c r="L52" s="60" t="s">
        <v>23</v>
      </c>
      <c r="M52" s="77"/>
      <c r="N52" s="64" t="s">
        <v>23</v>
      </c>
      <c r="O52" s="64" t="s">
        <v>23</v>
      </c>
      <c r="P52" s="66" t="s">
        <v>23</v>
      </c>
      <c r="Q52" s="63" t="s">
        <v>23</v>
      </c>
      <c r="R52" s="43"/>
      <c r="S52" s="50" t="s">
        <v>23</v>
      </c>
    </row>
    <row r="53" spans="1:19" ht="6.2" customHeight="1" x14ac:dyDescent="0.15">
      <c r="B53" s="61"/>
      <c r="C53" s="111"/>
      <c r="D53" s="119"/>
      <c r="E53" s="150"/>
      <c r="F53" s="33"/>
      <c r="G53" s="134"/>
      <c r="H53" s="33"/>
      <c r="I53" s="33"/>
      <c r="J53" s="127"/>
      <c r="K53" s="44"/>
      <c r="L53" s="58"/>
      <c r="M53" s="77"/>
      <c r="N53" s="67"/>
      <c r="O53" s="67"/>
      <c r="P53" s="108"/>
      <c r="Q53" s="108"/>
      <c r="R53" s="47"/>
      <c r="S53" s="51"/>
    </row>
    <row r="54" spans="1:19" ht="12.2" customHeight="1" x14ac:dyDescent="0.15">
      <c r="B54" s="31"/>
      <c r="C54" s="34"/>
      <c r="D54" s="143"/>
      <c r="E54" s="32"/>
      <c r="F54" s="67"/>
      <c r="G54" s="65"/>
      <c r="H54" s="141"/>
      <c r="I54" s="141"/>
      <c r="J54" s="126" t="s">
        <v>54</v>
      </c>
      <c r="K54" s="45" t="s">
        <v>55</v>
      </c>
      <c r="L54" s="142" t="s">
        <v>56</v>
      </c>
      <c r="M54" s="30"/>
      <c r="N54" s="29" t="s">
        <v>58</v>
      </c>
      <c r="O54" s="67" t="s">
        <v>57</v>
      </c>
      <c r="P54" s="65" t="s">
        <v>59</v>
      </c>
      <c r="Q54" s="65" t="s">
        <v>60</v>
      </c>
      <c r="R54" s="48" t="str">
        <f>CONCATENATE("現年度分保険料")</f>
        <v>現年度分保険料</v>
      </c>
      <c r="S54" s="52" t="s">
        <v>57</v>
      </c>
    </row>
    <row r="55" spans="1:19" ht="12.2" customHeight="1" x14ac:dyDescent="0.15">
      <c r="B55" s="31"/>
      <c r="C55" s="34"/>
      <c r="D55" s="143"/>
      <c r="E55" s="32"/>
      <c r="F55" s="67"/>
      <c r="G55" s="65"/>
      <c r="H55" s="141"/>
      <c r="I55" s="141"/>
      <c r="J55" s="126" t="s">
        <v>23</v>
      </c>
      <c r="K55" s="45" t="s">
        <v>45</v>
      </c>
      <c r="L55" s="142" t="s">
        <v>23</v>
      </c>
      <c r="M55" s="30"/>
      <c r="N55" s="29" t="s">
        <v>23</v>
      </c>
      <c r="O55" s="67" t="s">
        <v>23</v>
      </c>
      <c r="P55" s="65" t="s">
        <v>23</v>
      </c>
      <c r="Q55" s="65" t="s">
        <v>23</v>
      </c>
      <c r="R55" s="48"/>
      <c r="S55" s="52" t="s">
        <v>23</v>
      </c>
    </row>
    <row r="56" spans="1:19" ht="6.2" customHeight="1" x14ac:dyDescent="0.15">
      <c r="A56" s="75"/>
      <c r="B56" s="33"/>
      <c r="C56" s="111"/>
      <c r="D56" s="119"/>
      <c r="E56" s="150"/>
      <c r="F56" s="34"/>
      <c r="G56" s="65"/>
      <c r="H56" s="33"/>
      <c r="I56" s="33"/>
      <c r="J56" s="35" t="s">
        <v>23</v>
      </c>
      <c r="K56" s="46" t="s">
        <v>23</v>
      </c>
      <c r="L56" s="60" t="s">
        <v>23</v>
      </c>
      <c r="M56" s="77"/>
      <c r="N56" s="64" t="s">
        <v>23</v>
      </c>
      <c r="O56" s="64" t="s">
        <v>23</v>
      </c>
      <c r="P56" s="66" t="s">
        <v>23</v>
      </c>
      <c r="Q56" s="63" t="s">
        <v>23</v>
      </c>
      <c r="R56" s="43"/>
      <c r="S56" s="50" t="s">
        <v>23</v>
      </c>
    </row>
    <row r="57" spans="1:19" ht="6.2" customHeight="1" x14ac:dyDescent="0.15">
      <c r="B57" s="61"/>
      <c r="C57" s="111"/>
      <c r="D57" s="119"/>
      <c r="E57" s="150"/>
      <c r="F57" s="33"/>
      <c r="G57" s="134"/>
      <c r="H57" s="33"/>
      <c r="I57" s="33"/>
      <c r="J57" s="127"/>
      <c r="K57" s="44"/>
      <c r="L57" s="58"/>
      <c r="M57" s="77"/>
      <c r="N57" s="67"/>
      <c r="O57" s="67"/>
      <c r="P57" s="108"/>
      <c r="Q57" s="108"/>
      <c r="R57" s="47"/>
      <c r="S57" s="51"/>
    </row>
    <row r="58" spans="1:19" ht="12.2" customHeight="1" x14ac:dyDescent="0.15">
      <c r="B58" s="31"/>
      <c r="C58" s="34"/>
      <c r="D58" s="143"/>
      <c r="E58" s="32"/>
      <c r="F58" s="67"/>
      <c r="G58" s="65"/>
      <c r="H58" s="141"/>
      <c r="I58" s="141"/>
      <c r="J58" s="126" t="s">
        <v>61</v>
      </c>
      <c r="K58" s="45" t="s">
        <v>62</v>
      </c>
      <c r="L58" s="142" t="s">
        <v>63</v>
      </c>
      <c r="M58" s="30"/>
      <c r="N58" s="29" t="s">
        <v>65</v>
      </c>
      <c r="O58" s="67" t="s">
        <v>64</v>
      </c>
      <c r="P58" s="65" t="s">
        <v>66</v>
      </c>
      <c r="Q58" s="65" t="s">
        <v>67</v>
      </c>
      <c r="R58" s="48" t="str">
        <f>CONCATENATE("滞納繰越分保険料")</f>
        <v>滞納繰越分保険料</v>
      </c>
      <c r="S58" s="52" t="s">
        <v>64</v>
      </c>
    </row>
    <row r="59" spans="1:19" ht="12.2" customHeight="1" x14ac:dyDescent="0.15">
      <c r="B59" s="31"/>
      <c r="C59" s="34"/>
      <c r="D59" s="143"/>
      <c r="E59" s="32"/>
      <c r="F59" s="67"/>
      <c r="G59" s="65"/>
      <c r="H59" s="141"/>
      <c r="I59" s="141"/>
      <c r="J59" s="126" t="s">
        <v>23</v>
      </c>
      <c r="K59" s="45" t="s">
        <v>68</v>
      </c>
      <c r="L59" s="142" t="s">
        <v>23</v>
      </c>
      <c r="M59" s="30"/>
      <c r="N59" s="29" t="s">
        <v>23</v>
      </c>
      <c r="O59" s="67" t="s">
        <v>23</v>
      </c>
      <c r="P59" s="65" t="s">
        <v>23</v>
      </c>
      <c r="Q59" s="65" t="s">
        <v>23</v>
      </c>
      <c r="R59" s="48"/>
      <c r="S59" s="52" t="s">
        <v>23</v>
      </c>
    </row>
    <row r="60" spans="1:19" ht="6.2" customHeight="1" x14ac:dyDescent="0.15">
      <c r="A60" s="75"/>
      <c r="B60" s="33"/>
      <c r="C60" s="111"/>
      <c r="D60" s="119"/>
      <c r="E60" s="150"/>
      <c r="F60" s="34"/>
      <c r="G60" s="65"/>
      <c r="H60" s="33"/>
      <c r="I60" s="33"/>
      <c r="J60" s="35" t="s">
        <v>23</v>
      </c>
      <c r="K60" s="46" t="s">
        <v>23</v>
      </c>
      <c r="L60" s="60" t="s">
        <v>23</v>
      </c>
      <c r="M60" s="77"/>
      <c r="N60" s="64" t="s">
        <v>23</v>
      </c>
      <c r="O60" s="64" t="s">
        <v>23</v>
      </c>
      <c r="P60" s="66" t="s">
        <v>23</v>
      </c>
      <c r="Q60" s="63" t="s">
        <v>23</v>
      </c>
      <c r="R60" s="43"/>
      <c r="S60" s="50" t="s">
        <v>23</v>
      </c>
    </row>
    <row r="61" spans="1:19" ht="6.2" customHeight="1" x14ac:dyDescent="0.15">
      <c r="B61" s="61"/>
      <c r="C61" s="111"/>
      <c r="D61" s="119"/>
      <c r="E61" s="150"/>
      <c r="F61" s="33"/>
      <c r="G61" s="134"/>
      <c r="H61" s="33"/>
      <c r="I61" s="33"/>
      <c r="J61" s="127"/>
      <c r="K61" s="44"/>
      <c r="L61" s="58"/>
      <c r="M61" s="77"/>
      <c r="N61" s="67"/>
      <c r="O61" s="67"/>
      <c r="P61" s="108"/>
      <c r="Q61" s="108"/>
      <c r="R61" s="47"/>
      <c r="S61" s="51"/>
    </row>
    <row r="62" spans="1:19" ht="12.2" customHeight="1" x14ac:dyDescent="0.15">
      <c r="B62" s="31"/>
      <c r="C62" s="34"/>
      <c r="D62" s="143"/>
      <c r="E62" s="32"/>
      <c r="F62" s="67"/>
      <c r="G62" s="65"/>
      <c r="H62" s="141"/>
      <c r="I62" s="141"/>
      <c r="J62" s="126" t="s">
        <v>69</v>
      </c>
      <c r="K62" s="45" t="s">
        <v>47</v>
      </c>
      <c r="L62" s="142" t="s">
        <v>70</v>
      </c>
      <c r="M62" s="30"/>
      <c r="N62" s="29" t="s">
        <v>72</v>
      </c>
      <c r="O62" s="67" t="s">
        <v>71</v>
      </c>
      <c r="P62" s="65" t="s">
        <v>73</v>
      </c>
      <c r="Q62" s="65" t="s">
        <v>74</v>
      </c>
      <c r="R62" s="48" t="str">
        <f>CONCATENATE("滞納繰越分保険料")</f>
        <v>滞納繰越分保険料</v>
      </c>
      <c r="S62" s="52" t="s">
        <v>71</v>
      </c>
    </row>
    <row r="63" spans="1:19" ht="12.2" customHeight="1" x14ac:dyDescent="0.15">
      <c r="B63" s="31"/>
      <c r="C63" s="34"/>
      <c r="D63" s="143"/>
      <c r="E63" s="32"/>
      <c r="F63" s="67"/>
      <c r="G63" s="65"/>
      <c r="H63" s="141"/>
      <c r="I63" s="141"/>
      <c r="J63" s="126" t="s">
        <v>23</v>
      </c>
      <c r="K63" s="45" t="s">
        <v>75</v>
      </c>
      <c r="L63" s="142" t="s">
        <v>23</v>
      </c>
      <c r="M63" s="30"/>
      <c r="N63" s="29" t="s">
        <v>23</v>
      </c>
      <c r="O63" s="67" t="s">
        <v>23</v>
      </c>
      <c r="P63" s="65" t="s">
        <v>23</v>
      </c>
      <c r="Q63" s="65" t="s">
        <v>23</v>
      </c>
      <c r="R63" s="48"/>
      <c r="S63" s="52" t="s">
        <v>23</v>
      </c>
    </row>
    <row r="64" spans="1:19" ht="6.2" customHeight="1" x14ac:dyDescent="0.15">
      <c r="A64" s="75"/>
      <c r="B64" s="33"/>
      <c r="C64" s="111"/>
      <c r="D64" s="119"/>
      <c r="E64" s="150"/>
      <c r="F64" s="34"/>
      <c r="G64" s="65"/>
      <c r="H64" s="33"/>
      <c r="I64" s="33"/>
      <c r="J64" s="35" t="s">
        <v>23</v>
      </c>
      <c r="K64" s="46" t="s">
        <v>23</v>
      </c>
      <c r="L64" s="60" t="s">
        <v>23</v>
      </c>
      <c r="M64" s="77"/>
      <c r="N64" s="64" t="s">
        <v>23</v>
      </c>
      <c r="O64" s="64" t="s">
        <v>23</v>
      </c>
      <c r="P64" s="66" t="s">
        <v>23</v>
      </c>
      <c r="Q64" s="63" t="s">
        <v>23</v>
      </c>
      <c r="R64" s="43"/>
      <c r="S64" s="50" t="s">
        <v>23</v>
      </c>
    </row>
    <row r="65" spans="1:19" ht="6.2" customHeight="1" x14ac:dyDescent="0.15">
      <c r="B65" s="61"/>
      <c r="C65" s="111"/>
      <c r="D65" s="119"/>
      <c r="E65" s="150"/>
      <c r="F65" s="33"/>
      <c r="G65" s="134"/>
      <c r="H65" s="33"/>
      <c r="I65" s="33"/>
      <c r="J65" s="127"/>
      <c r="K65" s="44"/>
      <c r="L65" s="58"/>
      <c r="M65" s="77"/>
      <c r="N65" s="67"/>
      <c r="O65" s="67"/>
      <c r="P65" s="108"/>
      <c r="Q65" s="108"/>
      <c r="R65" s="47"/>
      <c r="S65" s="51"/>
    </row>
    <row r="66" spans="1:19" ht="12.2" customHeight="1" x14ac:dyDescent="0.15">
      <c r="B66" s="31"/>
      <c r="C66" s="34"/>
      <c r="D66" s="143"/>
      <c r="E66" s="32"/>
      <c r="F66" s="67"/>
      <c r="G66" s="65"/>
      <c r="H66" s="141"/>
      <c r="I66" s="141"/>
      <c r="J66" s="126" t="s">
        <v>76</v>
      </c>
      <c r="K66" s="45" t="s">
        <v>77</v>
      </c>
      <c r="L66" s="142" t="s">
        <v>78</v>
      </c>
      <c r="M66" s="30"/>
      <c r="N66" s="29" t="s">
        <v>80</v>
      </c>
      <c r="O66" s="67" t="s">
        <v>79</v>
      </c>
      <c r="P66" s="65" t="s">
        <v>81</v>
      </c>
      <c r="Q66" s="65" t="s">
        <v>82</v>
      </c>
      <c r="R66" s="48" t="str">
        <f>CONCATENATE("滞納繰越分保険料")</f>
        <v>滞納繰越分保険料</v>
      </c>
      <c r="S66" s="52" t="s">
        <v>79</v>
      </c>
    </row>
    <row r="67" spans="1:19" ht="12.2" customHeight="1" x14ac:dyDescent="0.15">
      <c r="B67" s="31"/>
      <c r="C67" s="34"/>
      <c r="D67" s="143"/>
      <c r="E67" s="32"/>
      <c r="F67" s="67"/>
      <c r="G67" s="65"/>
      <c r="H67" s="141"/>
      <c r="I67" s="141"/>
      <c r="J67" s="126" t="s">
        <v>23</v>
      </c>
      <c r="K67" s="45" t="s">
        <v>68</v>
      </c>
      <c r="L67" s="142" t="s">
        <v>23</v>
      </c>
      <c r="M67" s="30"/>
      <c r="N67" s="29" t="s">
        <v>23</v>
      </c>
      <c r="O67" s="67" t="s">
        <v>23</v>
      </c>
      <c r="P67" s="65" t="s">
        <v>23</v>
      </c>
      <c r="Q67" s="65" t="s">
        <v>23</v>
      </c>
      <c r="R67" s="48"/>
      <c r="S67" s="52"/>
    </row>
    <row r="68" spans="1:19" ht="6.2" customHeight="1" x14ac:dyDescent="0.15">
      <c r="A68" s="75"/>
      <c r="B68" s="33"/>
      <c r="C68" s="111"/>
      <c r="D68" s="119"/>
      <c r="E68" s="73"/>
      <c r="F68" s="33"/>
      <c r="G68" s="65"/>
      <c r="H68" s="33"/>
      <c r="I68" s="33"/>
      <c r="J68" s="35"/>
      <c r="K68" s="62"/>
      <c r="L68" s="60"/>
      <c r="M68" s="77"/>
      <c r="N68" s="67"/>
      <c r="O68" s="67"/>
      <c r="P68" s="65"/>
      <c r="Q68" s="33"/>
      <c r="R68" s="43"/>
      <c r="S68" s="50"/>
    </row>
    <row r="69" spans="1:19" ht="6.2" customHeight="1" x14ac:dyDescent="0.15">
      <c r="A69" s="75"/>
      <c r="B69" s="33"/>
      <c r="C69" s="111"/>
      <c r="D69" s="121"/>
      <c r="E69" s="37"/>
      <c r="F69" s="70"/>
      <c r="G69" s="133"/>
      <c r="H69" s="36"/>
      <c r="I69" s="70"/>
      <c r="J69" s="127"/>
      <c r="K69" s="44"/>
      <c r="L69" s="58"/>
      <c r="M69" s="77"/>
      <c r="N69" s="68"/>
      <c r="O69" s="68"/>
      <c r="P69" s="107"/>
      <c r="Q69" s="108"/>
      <c r="R69" s="47"/>
      <c r="S69" s="51"/>
    </row>
    <row r="70" spans="1:19" ht="12.2" customHeight="1" x14ac:dyDescent="0.15">
      <c r="B70" s="31"/>
      <c r="C70" s="34"/>
      <c r="D70" s="143" t="s">
        <v>46</v>
      </c>
      <c r="E70" s="32" t="s">
        <v>83</v>
      </c>
      <c r="F70" s="67" t="s">
        <v>84</v>
      </c>
      <c r="G70" s="65" t="s">
        <v>27</v>
      </c>
      <c r="H70" s="141" t="s">
        <v>27</v>
      </c>
      <c r="I70" s="141" t="s">
        <v>84</v>
      </c>
      <c r="J70" s="126"/>
      <c r="K70" s="45" t="s">
        <v>23</v>
      </c>
      <c r="L70" s="142" t="s">
        <v>23</v>
      </c>
      <c r="M70" s="30"/>
      <c r="N70" s="29" t="s">
        <v>85</v>
      </c>
      <c r="O70" s="67" t="s">
        <v>86</v>
      </c>
      <c r="P70" s="65" t="s">
        <v>87</v>
      </c>
      <c r="Q70" s="65" t="s">
        <v>88</v>
      </c>
      <c r="R70" s="48"/>
      <c r="S70" s="52" t="s">
        <v>23</v>
      </c>
    </row>
    <row r="71" spans="1:19" ht="6.2" customHeight="1" x14ac:dyDescent="0.15">
      <c r="A71" s="75"/>
      <c r="B71" s="33"/>
      <c r="C71" s="111"/>
      <c r="D71" s="119"/>
      <c r="E71" s="150" t="s">
        <v>89</v>
      </c>
      <c r="F71" s="34"/>
      <c r="G71" s="65"/>
      <c r="H71" s="33"/>
      <c r="I71" s="33"/>
      <c r="J71" s="35" t="s">
        <v>23</v>
      </c>
      <c r="K71" s="46" t="s">
        <v>23</v>
      </c>
      <c r="L71" s="60" t="s">
        <v>23</v>
      </c>
      <c r="M71" s="77"/>
      <c r="N71" s="64" t="s">
        <v>23</v>
      </c>
      <c r="O71" s="64" t="s">
        <v>23</v>
      </c>
      <c r="P71" s="66" t="s">
        <v>23</v>
      </c>
      <c r="Q71" s="63" t="s">
        <v>23</v>
      </c>
      <c r="R71" s="43"/>
      <c r="S71" s="50" t="s">
        <v>23</v>
      </c>
    </row>
    <row r="72" spans="1:19" ht="6.2" customHeight="1" x14ac:dyDescent="0.15">
      <c r="B72" s="61"/>
      <c r="C72" s="111"/>
      <c r="D72" s="119"/>
      <c r="E72" s="150"/>
      <c r="F72" s="33"/>
      <c r="G72" s="134"/>
      <c r="H72" s="33"/>
      <c r="I72" s="33"/>
      <c r="J72" s="127"/>
      <c r="K72" s="44"/>
      <c r="L72" s="58"/>
      <c r="M72" s="77"/>
      <c r="N72" s="67"/>
      <c r="O72" s="67"/>
      <c r="P72" s="108"/>
      <c r="Q72" s="108"/>
      <c r="R72" s="47"/>
      <c r="S72" s="51"/>
    </row>
    <row r="73" spans="1:19" ht="12.2" customHeight="1" x14ac:dyDescent="0.15">
      <c r="B73" s="31"/>
      <c r="C73" s="34"/>
      <c r="D73" s="143"/>
      <c r="E73" s="32"/>
      <c r="F73" s="67"/>
      <c r="G73" s="65"/>
      <c r="H73" s="141"/>
      <c r="I73" s="141"/>
      <c r="J73" s="126" t="s">
        <v>24</v>
      </c>
      <c r="K73" s="45" t="s">
        <v>39</v>
      </c>
      <c r="L73" s="142" t="s">
        <v>90</v>
      </c>
      <c r="M73" s="30"/>
      <c r="N73" s="29" t="s">
        <v>92</v>
      </c>
      <c r="O73" s="67" t="s">
        <v>91</v>
      </c>
      <c r="P73" s="65" t="s">
        <v>27</v>
      </c>
      <c r="Q73" s="65" t="s">
        <v>93</v>
      </c>
      <c r="R73" s="48" t="str">
        <f>CONCATENATE("現年度分保険料")</f>
        <v>現年度分保険料</v>
      </c>
      <c r="S73" s="52" t="s">
        <v>91</v>
      </c>
    </row>
    <row r="74" spans="1:19" ht="12.2" customHeight="1" x14ac:dyDescent="0.15">
      <c r="B74" s="31"/>
      <c r="C74" s="34"/>
      <c r="D74" s="143"/>
      <c r="E74" s="32"/>
      <c r="F74" s="67"/>
      <c r="G74" s="65"/>
      <c r="H74" s="141"/>
      <c r="I74" s="141"/>
      <c r="J74" s="126" t="s">
        <v>23</v>
      </c>
      <c r="K74" s="45" t="s">
        <v>45</v>
      </c>
      <c r="L74" s="142" t="s">
        <v>23</v>
      </c>
      <c r="M74" s="30"/>
      <c r="N74" s="29" t="s">
        <v>23</v>
      </c>
      <c r="O74" s="67" t="s">
        <v>23</v>
      </c>
      <c r="P74" s="65" t="s">
        <v>23</v>
      </c>
      <c r="Q74" s="65" t="s">
        <v>23</v>
      </c>
      <c r="R74" s="48"/>
      <c r="S74" s="52" t="s">
        <v>23</v>
      </c>
    </row>
    <row r="75" spans="1:19" ht="6.2" customHeight="1" x14ac:dyDescent="0.15">
      <c r="A75" s="75"/>
      <c r="B75" s="33"/>
      <c r="C75" s="111"/>
      <c r="D75" s="119"/>
      <c r="E75" s="150"/>
      <c r="F75" s="34"/>
      <c r="G75" s="65"/>
      <c r="H75" s="33"/>
      <c r="I75" s="33"/>
      <c r="J75" s="35" t="s">
        <v>23</v>
      </c>
      <c r="K75" s="46" t="s">
        <v>23</v>
      </c>
      <c r="L75" s="60" t="s">
        <v>23</v>
      </c>
      <c r="M75" s="77"/>
      <c r="N75" s="64" t="s">
        <v>23</v>
      </c>
      <c r="O75" s="64" t="s">
        <v>23</v>
      </c>
      <c r="P75" s="66" t="s">
        <v>23</v>
      </c>
      <c r="Q75" s="63" t="s">
        <v>23</v>
      </c>
      <c r="R75" s="43"/>
      <c r="S75" s="50" t="s">
        <v>23</v>
      </c>
    </row>
    <row r="76" spans="1:19" ht="6.2" customHeight="1" x14ac:dyDescent="0.15">
      <c r="B76" s="61"/>
      <c r="C76" s="111"/>
      <c r="D76" s="119"/>
      <c r="E76" s="150"/>
      <c r="F76" s="33"/>
      <c r="G76" s="134"/>
      <c r="H76" s="33"/>
      <c r="I76" s="33"/>
      <c r="J76" s="127"/>
      <c r="K76" s="44"/>
      <c r="L76" s="58"/>
      <c r="M76" s="77"/>
      <c r="N76" s="67"/>
      <c r="O76" s="67"/>
      <c r="P76" s="108"/>
      <c r="Q76" s="108"/>
      <c r="R76" s="47"/>
      <c r="S76" s="51"/>
    </row>
    <row r="77" spans="1:19" ht="12.2" customHeight="1" x14ac:dyDescent="0.15">
      <c r="B77" s="31"/>
      <c r="C77" s="34"/>
      <c r="D77" s="143"/>
      <c r="E77" s="32"/>
      <c r="F77" s="67"/>
      <c r="G77" s="65"/>
      <c r="H77" s="141"/>
      <c r="I77" s="141"/>
      <c r="J77" s="126" t="s">
        <v>46</v>
      </c>
      <c r="K77" s="45" t="s">
        <v>47</v>
      </c>
      <c r="L77" s="142" t="s">
        <v>94</v>
      </c>
      <c r="M77" s="30"/>
      <c r="N77" s="29" t="s">
        <v>96</v>
      </c>
      <c r="O77" s="67" t="s">
        <v>95</v>
      </c>
      <c r="P77" s="65" t="s">
        <v>27</v>
      </c>
      <c r="Q77" s="65" t="s">
        <v>97</v>
      </c>
      <c r="R77" s="48" t="str">
        <f>CONCATENATE("現年度分保険料")</f>
        <v>現年度分保険料</v>
      </c>
      <c r="S77" s="52" t="s">
        <v>95</v>
      </c>
    </row>
    <row r="78" spans="1:19" ht="12.2" customHeight="1" x14ac:dyDescent="0.15">
      <c r="B78" s="31"/>
      <c r="C78" s="34"/>
      <c r="D78" s="143"/>
      <c r="E78" s="32"/>
      <c r="F78" s="67"/>
      <c r="G78" s="65"/>
      <c r="H78" s="141"/>
      <c r="I78" s="141"/>
      <c r="J78" s="126" t="s">
        <v>23</v>
      </c>
      <c r="K78" s="45" t="s">
        <v>53</v>
      </c>
      <c r="L78" s="142" t="s">
        <v>23</v>
      </c>
      <c r="M78" s="30"/>
      <c r="N78" s="29" t="s">
        <v>23</v>
      </c>
      <c r="O78" s="67" t="s">
        <v>23</v>
      </c>
      <c r="P78" s="65" t="s">
        <v>23</v>
      </c>
      <c r="Q78" s="65" t="s">
        <v>23</v>
      </c>
      <c r="R78" s="48"/>
      <c r="S78" s="52" t="s">
        <v>23</v>
      </c>
    </row>
    <row r="79" spans="1:19" ht="6.2" customHeight="1" x14ac:dyDescent="0.15">
      <c r="A79" s="75"/>
      <c r="B79" s="33"/>
      <c r="C79" s="111"/>
      <c r="D79" s="119"/>
      <c r="E79" s="150"/>
      <c r="F79" s="34"/>
      <c r="G79" s="65"/>
      <c r="H79" s="33"/>
      <c r="I79" s="33"/>
      <c r="J79" s="35" t="s">
        <v>23</v>
      </c>
      <c r="K79" s="46" t="s">
        <v>23</v>
      </c>
      <c r="L79" s="60" t="s">
        <v>23</v>
      </c>
      <c r="M79" s="77"/>
      <c r="N79" s="64" t="s">
        <v>23</v>
      </c>
      <c r="O79" s="64" t="s">
        <v>23</v>
      </c>
      <c r="P79" s="66" t="s">
        <v>23</v>
      </c>
      <c r="Q79" s="63" t="s">
        <v>23</v>
      </c>
      <c r="R79" s="43"/>
      <c r="S79" s="50" t="s">
        <v>23</v>
      </c>
    </row>
    <row r="80" spans="1:19" ht="6.2" customHeight="1" x14ac:dyDescent="0.15">
      <c r="B80" s="61"/>
      <c r="C80" s="111"/>
      <c r="D80" s="119"/>
      <c r="E80" s="150"/>
      <c r="F80" s="33"/>
      <c r="G80" s="134"/>
      <c r="H80" s="33"/>
      <c r="I80" s="33"/>
      <c r="J80" s="127"/>
      <c r="K80" s="44"/>
      <c r="L80" s="58"/>
      <c r="M80" s="77"/>
      <c r="N80" s="67"/>
      <c r="O80" s="67"/>
      <c r="P80" s="108"/>
      <c r="Q80" s="108"/>
      <c r="R80" s="47"/>
      <c r="S80" s="51"/>
    </row>
    <row r="81" spans="1:19" ht="12.2" customHeight="1" x14ac:dyDescent="0.15">
      <c r="B81" s="31"/>
      <c r="C81" s="34"/>
      <c r="D81" s="143"/>
      <c r="E81" s="32"/>
      <c r="F81" s="67"/>
      <c r="G81" s="65"/>
      <c r="H81" s="141"/>
      <c r="I81" s="141"/>
      <c r="J81" s="126" t="s">
        <v>54</v>
      </c>
      <c r="K81" s="45" t="s">
        <v>55</v>
      </c>
      <c r="L81" s="142" t="s">
        <v>98</v>
      </c>
      <c r="M81" s="30"/>
      <c r="N81" s="29" t="s">
        <v>100</v>
      </c>
      <c r="O81" s="67" t="s">
        <v>99</v>
      </c>
      <c r="P81" s="65" t="s">
        <v>27</v>
      </c>
      <c r="Q81" s="65" t="s">
        <v>101</v>
      </c>
      <c r="R81" s="48" t="str">
        <f>CONCATENATE("現年度分保険料")</f>
        <v>現年度分保険料</v>
      </c>
      <c r="S81" s="52" t="s">
        <v>99</v>
      </c>
    </row>
    <row r="82" spans="1:19" ht="12.2" customHeight="1" x14ac:dyDescent="0.15">
      <c r="B82" s="31"/>
      <c r="C82" s="34"/>
      <c r="D82" s="143"/>
      <c r="E82" s="32"/>
      <c r="F82" s="67"/>
      <c r="G82" s="65"/>
      <c r="H82" s="141"/>
      <c r="I82" s="141"/>
      <c r="J82" s="126" t="s">
        <v>23</v>
      </c>
      <c r="K82" s="45" t="s">
        <v>45</v>
      </c>
      <c r="L82" s="142" t="s">
        <v>23</v>
      </c>
      <c r="M82" s="30"/>
      <c r="N82" s="29" t="s">
        <v>23</v>
      </c>
      <c r="O82" s="67" t="s">
        <v>23</v>
      </c>
      <c r="P82" s="65" t="s">
        <v>23</v>
      </c>
      <c r="Q82" s="65" t="s">
        <v>23</v>
      </c>
      <c r="R82" s="48"/>
      <c r="S82" s="52" t="s">
        <v>23</v>
      </c>
    </row>
    <row r="83" spans="1:19" ht="6.2" customHeight="1" x14ac:dyDescent="0.15">
      <c r="A83" s="75"/>
      <c r="B83" s="33"/>
      <c r="C83" s="111"/>
      <c r="D83" s="119"/>
      <c r="E83" s="150"/>
      <c r="F83" s="34"/>
      <c r="G83" s="65"/>
      <c r="H83" s="33"/>
      <c r="I83" s="33"/>
      <c r="J83" s="35" t="s">
        <v>23</v>
      </c>
      <c r="K83" s="46" t="s">
        <v>23</v>
      </c>
      <c r="L83" s="60" t="s">
        <v>23</v>
      </c>
      <c r="M83" s="77"/>
      <c r="N83" s="64" t="s">
        <v>23</v>
      </c>
      <c r="O83" s="64" t="s">
        <v>23</v>
      </c>
      <c r="P83" s="66" t="s">
        <v>23</v>
      </c>
      <c r="Q83" s="63" t="s">
        <v>23</v>
      </c>
      <c r="R83" s="43"/>
      <c r="S83" s="50" t="s">
        <v>23</v>
      </c>
    </row>
    <row r="84" spans="1:19" ht="6.2" customHeight="1" x14ac:dyDescent="0.15">
      <c r="B84" s="61"/>
      <c r="C84" s="111"/>
      <c r="D84" s="119"/>
      <c r="E84" s="150"/>
      <c r="F84" s="33"/>
      <c r="G84" s="134"/>
      <c r="H84" s="33"/>
      <c r="I84" s="33"/>
      <c r="J84" s="127"/>
      <c r="K84" s="44"/>
      <c r="L84" s="58"/>
      <c r="M84" s="77"/>
      <c r="N84" s="67"/>
      <c r="O84" s="67"/>
      <c r="P84" s="108"/>
      <c r="Q84" s="108"/>
      <c r="R84" s="47"/>
      <c r="S84" s="51"/>
    </row>
    <row r="85" spans="1:19" ht="12.2" customHeight="1" x14ac:dyDescent="0.15">
      <c r="B85" s="31"/>
      <c r="C85" s="34"/>
      <c r="D85" s="143"/>
      <c r="E85" s="32"/>
      <c r="F85" s="67"/>
      <c r="G85" s="65"/>
      <c r="H85" s="141"/>
      <c r="I85" s="141"/>
      <c r="J85" s="126" t="s">
        <v>61</v>
      </c>
      <c r="K85" s="45" t="s">
        <v>62</v>
      </c>
      <c r="L85" s="142" t="s">
        <v>102</v>
      </c>
      <c r="M85" s="30"/>
      <c r="N85" s="29" t="s">
        <v>104</v>
      </c>
      <c r="O85" s="67" t="s">
        <v>103</v>
      </c>
      <c r="P85" s="65" t="s">
        <v>105</v>
      </c>
      <c r="Q85" s="65" t="s">
        <v>106</v>
      </c>
      <c r="R85" s="48" t="str">
        <f>CONCATENATE("滞納繰越分保険料")</f>
        <v>滞納繰越分保険料</v>
      </c>
      <c r="S85" s="52" t="s">
        <v>103</v>
      </c>
    </row>
    <row r="86" spans="1:19" ht="12.2" customHeight="1" x14ac:dyDescent="0.15">
      <c r="B86" s="31"/>
      <c r="C86" s="34"/>
      <c r="D86" s="143"/>
      <c r="E86" s="32"/>
      <c r="F86" s="67"/>
      <c r="G86" s="65"/>
      <c r="H86" s="141"/>
      <c r="I86" s="141"/>
      <c r="J86" s="126" t="s">
        <v>23</v>
      </c>
      <c r="K86" s="45" t="s">
        <v>68</v>
      </c>
      <c r="L86" s="142" t="s">
        <v>23</v>
      </c>
      <c r="M86" s="30"/>
      <c r="N86" s="29" t="s">
        <v>23</v>
      </c>
      <c r="O86" s="67" t="s">
        <v>23</v>
      </c>
      <c r="P86" s="65" t="s">
        <v>23</v>
      </c>
      <c r="Q86" s="65" t="s">
        <v>23</v>
      </c>
      <c r="R86" s="48"/>
      <c r="S86" s="52" t="s">
        <v>23</v>
      </c>
    </row>
    <row r="87" spans="1:19" ht="6.2" customHeight="1" x14ac:dyDescent="0.15">
      <c r="A87" s="75"/>
      <c r="B87" s="33"/>
      <c r="C87" s="111"/>
      <c r="D87" s="119"/>
      <c r="E87" s="150"/>
      <c r="F87" s="34"/>
      <c r="G87" s="65"/>
      <c r="H87" s="33"/>
      <c r="I87" s="33"/>
      <c r="J87" s="35" t="s">
        <v>23</v>
      </c>
      <c r="K87" s="46" t="s">
        <v>23</v>
      </c>
      <c r="L87" s="60" t="s">
        <v>23</v>
      </c>
      <c r="M87" s="77"/>
      <c r="N87" s="64" t="s">
        <v>23</v>
      </c>
      <c r="O87" s="64" t="s">
        <v>23</v>
      </c>
      <c r="P87" s="66" t="s">
        <v>23</v>
      </c>
      <c r="Q87" s="63" t="s">
        <v>23</v>
      </c>
      <c r="R87" s="43"/>
      <c r="S87" s="50" t="s">
        <v>23</v>
      </c>
    </row>
    <row r="88" spans="1:19" ht="6.2" customHeight="1" x14ac:dyDescent="0.15">
      <c r="B88" s="61"/>
      <c r="C88" s="111"/>
      <c r="D88" s="119"/>
      <c r="E88" s="150"/>
      <c r="F88" s="33"/>
      <c r="G88" s="134"/>
      <c r="H88" s="33"/>
      <c r="I88" s="33"/>
      <c r="J88" s="127"/>
      <c r="K88" s="44"/>
      <c r="L88" s="58"/>
      <c r="M88" s="77"/>
      <c r="N88" s="67"/>
      <c r="O88" s="67"/>
      <c r="P88" s="108"/>
      <c r="Q88" s="108"/>
      <c r="R88" s="47"/>
      <c r="S88" s="51"/>
    </row>
    <row r="89" spans="1:19" ht="12.2" customHeight="1" x14ac:dyDescent="0.15">
      <c r="B89" s="31"/>
      <c r="C89" s="34"/>
      <c r="D89" s="143"/>
      <c r="E89" s="32"/>
      <c r="F89" s="67"/>
      <c r="G89" s="65"/>
      <c r="H89" s="141"/>
      <c r="I89" s="141"/>
      <c r="J89" s="126" t="s">
        <v>69</v>
      </c>
      <c r="K89" s="45" t="s">
        <v>47</v>
      </c>
      <c r="L89" s="142" t="s">
        <v>107</v>
      </c>
      <c r="M89" s="30"/>
      <c r="N89" s="29" t="s">
        <v>109</v>
      </c>
      <c r="O89" s="67" t="s">
        <v>108</v>
      </c>
      <c r="P89" s="65" t="s">
        <v>110</v>
      </c>
      <c r="Q89" s="65" t="s">
        <v>111</v>
      </c>
      <c r="R89" s="48" t="str">
        <f>CONCATENATE("滞納繰越分保険料")</f>
        <v>滞納繰越分保険料</v>
      </c>
      <c r="S89" s="52" t="s">
        <v>108</v>
      </c>
    </row>
    <row r="90" spans="1:19" ht="12.2" customHeight="1" x14ac:dyDescent="0.15">
      <c r="B90" s="31"/>
      <c r="C90" s="34"/>
      <c r="D90" s="143"/>
      <c r="E90" s="32"/>
      <c r="F90" s="67"/>
      <c r="G90" s="65"/>
      <c r="H90" s="141"/>
      <c r="I90" s="141"/>
      <c r="J90" s="126" t="s">
        <v>23</v>
      </c>
      <c r="K90" s="45" t="s">
        <v>75</v>
      </c>
      <c r="L90" s="142" t="s">
        <v>23</v>
      </c>
      <c r="M90" s="30"/>
      <c r="N90" s="29" t="s">
        <v>23</v>
      </c>
      <c r="O90" s="67" t="s">
        <v>23</v>
      </c>
      <c r="P90" s="65" t="s">
        <v>23</v>
      </c>
      <c r="Q90" s="65" t="s">
        <v>23</v>
      </c>
      <c r="R90" s="48"/>
      <c r="S90" s="52" t="s">
        <v>23</v>
      </c>
    </row>
    <row r="91" spans="1:19" ht="6.2" customHeight="1" x14ac:dyDescent="0.15">
      <c r="A91" s="75"/>
      <c r="B91" s="33"/>
      <c r="C91" s="111"/>
      <c r="D91" s="119"/>
      <c r="E91" s="150"/>
      <c r="F91" s="34"/>
      <c r="G91" s="65"/>
      <c r="H91" s="33"/>
      <c r="I91" s="33"/>
      <c r="J91" s="35" t="s">
        <v>23</v>
      </c>
      <c r="K91" s="46" t="s">
        <v>23</v>
      </c>
      <c r="L91" s="60" t="s">
        <v>23</v>
      </c>
      <c r="M91" s="77"/>
      <c r="N91" s="64" t="s">
        <v>23</v>
      </c>
      <c r="O91" s="64" t="s">
        <v>23</v>
      </c>
      <c r="P91" s="66" t="s">
        <v>23</v>
      </c>
      <c r="Q91" s="63" t="s">
        <v>23</v>
      </c>
      <c r="R91" s="43"/>
      <c r="S91" s="50" t="s">
        <v>23</v>
      </c>
    </row>
    <row r="92" spans="1:19" ht="6.2" customHeight="1" x14ac:dyDescent="0.15">
      <c r="B92" s="61"/>
      <c r="C92" s="111"/>
      <c r="D92" s="119"/>
      <c r="E92" s="150"/>
      <c r="F92" s="33"/>
      <c r="G92" s="134"/>
      <c r="H92" s="33"/>
      <c r="I92" s="33"/>
      <c r="J92" s="127"/>
      <c r="K92" s="44"/>
      <c r="L92" s="58"/>
      <c r="M92" s="77"/>
      <c r="N92" s="67"/>
      <c r="O92" s="67"/>
      <c r="P92" s="108"/>
      <c r="Q92" s="108"/>
      <c r="R92" s="47"/>
      <c r="S92" s="51"/>
    </row>
    <row r="93" spans="1:19" ht="12.2" customHeight="1" x14ac:dyDescent="0.15">
      <c r="B93" s="31"/>
      <c r="C93" s="34"/>
      <c r="D93" s="143"/>
      <c r="E93" s="32"/>
      <c r="F93" s="67"/>
      <c r="G93" s="65"/>
      <c r="H93" s="141"/>
      <c r="I93" s="141"/>
      <c r="J93" s="126" t="s">
        <v>76</v>
      </c>
      <c r="K93" s="45" t="s">
        <v>77</v>
      </c>
      <c r="L93" s="142" t="s">
        <v>112</v>
      </c>
      <c r="M93" s="30"/>
      <c r="N93" s="29" t="s">
        <v>114</v>
      </c>
      <c r="O93" s="67" t="s">
        <v>113</v>
      </c>
      <c r="P93" s="65" t="s">
        <v>115</v>
      </c>
      <c r="Q93" s="65" t="s">
        <v>116</v>
      </c>
      <c r="R93" s="48" t="str">
        <f>CONCATENATE("滞納繰越分保険料")</f>
        <v>滞納繰越分保険料</v>
      </c>
      <c r="S93" s="52" t="s">
        <v>113</v>
      </c>
    </row>
    <row r="94" spans="1:19" ht="12.2" customHeight="1" x14ac:dyDescent="0.15">
      <c r="B94" s="31"/>
      <c r="C94" s="34"/>
      <c r="D94" s="143"/>
      <c r="E94" s="32"/>
      <c r="F94" s="67"/>
      <c r="G94" s="65"/>
      <c r="H94" s="141"/>
      <c r="I94" s="141"/>
      <c r="J94" s="126" t="s">
        <v>23</v>
      </c>
      <c r="K94" s="45" t="s">
        <v>68</v>
      </c>
      <c r="L94" s="142" t="s">
        <v>23</v>
      </c>
      <c r="M94" s="30"/>
      <c r="N94" s="29" t="s">
        <v>23</v>
      </c>
      <c r="O94" s="67" t="s">
        <v>23</v>
      </c>
      <c r="P94" s="65" t="s">
        <v>23</v>
      </c>
      <c r="Q94" s="65" t="s">
        <v>23</v>
      </c>
      <c r="R94" s="48"/>
      <c r="S94" s="52"/>
    </row>
    <row r="95" spans="1:19" ht="6.2" customHeight="1" x14ac:dyDescent="0.15">
      <c r="A95" s="75"/>
      <c r="B95" s="33"/>
      <c r="C95" s="111"/>
      <c r="D95" s="120"/>
      <c r="E95" s="72"/>
      <c r="F95" s="33"/>
      <c r="G95" s="33"/>
      <c r="H95" s="33"/>
      <c r="I95" s="33"/>
      <c r="J95" s="35"/>
      <c r="K95" s="62"/>
      <c r="L95" s="41"/>
      <c r="M95" s="77"/>
      <c r="N95" s="67"/>
      <c r="O95" s="67"/>
      <c r="P95" s="64"/>
      <c r="Q95" s="33"/>
      <c r="R95" s="56"/>
      <c r="S95" s="50"/>
    </row>
    <row r="96" spans="1:19" ht="6.2" customHeight="1" x14ac:dyDescent="0.15">
      <c r="A96" s="75"/>
      <c r="B96" s="70"/>
      <c r="C96" s="112"/>
      <c r="D96" s="121"/>
      <c r="E96" s="37"/>
      <c r="F96" s="70"/>
      <c r="G96" s="108"/>
      <c r="H96" s="70"/>
      <c r="I96" s="70"/>
      <c r="J96" s="127"/>
      <c r="K96" s="44"/>
      <c r="L96" s="38"/>
      <c r="M96" s="77"/>
      <c r="N96" s="68"/>
      <c r="O96" s="68"/>
      <c r="P96" s="108"/>
      <c r="Q96" s="108"/>
      <c r="R96" s="47"/>
      <c r="S96" s="51"/>
    </row>
    <row r="97" spans="1:19" ht="12.2" customHeight="1" x14ac:dyDescent="0.15">
      <c r="B97" s="31" t="s">
        <v>46</v>
      </c>
      <c r="C97" s="34"/>
      <c r="D97" s="143"/>
      <c r="E97" s="32" t="s">
        <v>117</v>
      </c>
      <c r="F97" s="67" t="s">
        <v>118</v>
      </c>
      <c r="G97" s="65" t="s">
        <v>27</v>
      </c>
      <c r="H97" s="141" t="s">
        <v>27</v>
      </c>
      <c r="I97" s="141" t="s">
        <v>118</v>
      </c>
      <c r="J97" s="126"/>
      <c r="K97" s="45" t="s">
        <v>23</v>
      </c>
      <c r="L97" s="142" t="s">
        <v>23</v>
      </c>
      <c r="M97" s="30"/>
      <c r="N97" s="29" t="s">
        <v>27</v>
      </c>
      <c r="O97" s="67" t="s">
        <v>27</v>
      </c>
      <c r="P97" s="65" t="s">
        <v>27</v>
      </c>
      <c r="Q97" s="65" t="s">
        <v>27</v>
      </c>
      <c r="R97" s="48"/>
      <c r="S97" s="52" t="s">
        <v>23</v>
      </c>
    </row>
    <row r="98" spans="1:19" ht="6.2" customHeight="1" x14ac:dyDescent="0.15">
      <c r="A98" s="75"/>
      <c r="B98" s="74"/>
      <c r="C98" s="113"/>
      <c r="D98" s="122"/>
      <c r="E98" s="40"/>
      <c r="F98" s="71"/>
      <c r="G98" s="132"/>
      <c r="H98" s="104"/>
      <c r="I98" s="104"/>
      <c r="J98" s="128"/>
      <c r="K98" s="59"/>
      <c r="L98" s="41"/>
      <c r="M98" s="77"/>
      <c r="N98" s="64"/>
      <c r="O98" s="64"/>
      <c r="P98" s="66"/>
      <c r="Q98" s="66"/>
      <c r="R98" s="49"/>
      <c r="S98" s="54"/>
    </row>
    <row r="99" spans="1:19" ht="6.2" customHeight="1" x14ac:dyDescent="0.15">
      <c r="A99" s="75"/>
      <c r="B99" s="33"/>
      <c r="C99" s="111"/>
      <c r="D99" s="119"/>
      <c r="E99" s="32"/>
      <c r="F99" s="33"/>
      <c r="G99" s="65"/>
      <c r="H99" s="33"/>
      <c r="I99" s="33"/>
      <c r="J99" s="35"/>
      <c r="K99" s="62"/>
      <c r="L99" s="38"/>
      <c r="M99" s="77"/>
      <c r="N99" s="68"/>
      <c r="O99" s="68"/>
      <c r="P99" s="108"/>
      <c r="Q99" s="108"/>
      <c r="R99" s="47"/>
      <c r="S99" s="51"/>
    </row>
    <row r="100" spans="1:19" ht="12.2" customHeight="1" x14ac:dyDescent="0.15">
      <c r="B100" s="31"/>
      <c r="C100" s="34" t="s">
        <v>24</v>
      </c>
      <c r="D100" s="143"/>
      <c r="E100" s="32" t="s">
        <v>117</v>
      </c>
      <c r="F100" s="67" t="s">
        <v>118</v>
      </c>
      <c r="G100" s="65" t="s">
        <v>27</v>
      </c>
      <c r="H100" s="141" t="s">
        <v>27</v>
      </c>
      <c r="I100" s="141" t="s">
        <v>118</v>
      </c>
      <c r="J100" s="126"/>
      <c r="K100" s="45" t="s">
        <v>23</v>
      </c>
      <c r="L100" s="142" t="s">
        <v>23</v>
      </c>
      <c r="M100" s="30"/>
      <c r="N100" s="29" t="s">
        <v>27</v>
      </c>
      <c r="O100" s="67" t="s">
        <v>27</v>
      </c>
      <c r="P100" s="65" t="s">
        <v>27</v>
      </c>
      <c r="Q100" s="65" t="s">
        <v>27</v>
      </c>
      <c r="R100" s="48"/>
      <c r="S100" s="52" t="s">
        <v>23</v>
      </c>
    </row>
    <row r="101" spans="1:19" ht="6.2" customHeight="1" x14ac:dyDescent="0.15">
      <c r="A101" s="75"/>
      <c r="B101" s="33"/>
      <c r="C101" s="111"/>
      <c r="D101" s="119"/>
      <c r="E101" s="73"/>
      <c r="F101" s="33"/>
      <c r="G101" s="65"/>
      <c r="H101" s="33"/>
      <c r="I101" s="33"/>
      <c r="J101" s="35"/>
      <c r="K101" s="62"/>
      <c r="L101" s="60"/>
      <c r="M101" s="77"/>
      <c r="N101" s="67"/>
      <c r="O101" s="67"/>
      <c r="P101" s="65"/>
      <c r="Q101" s="33"/>
      <c r="R101" s="43"/>
      <c r="S101" s="50"/>
    </row>
    <row r="102" spans="1:19" ht="6.2" customHeight="1" x14ac:dyDescent="0.15">
      <c r="A102" s="75"/>
      <c r="B102" s="33"/>
      <c r="C102" s="111"/>
      <c r="D102" s="121"/>
      <c r="E102" s="37"/>
      <c r="F102" s="70"/>
      <c r="G102" s="133"/>
      <c r="H102" s="36"/>
      <c r="I102" s="70"/>
      <c r="J102" s="127"/>
      <c r="K102" s="44"/>
      <c r="L102" s="58"/>
      <c r="M102" s="77"/>
      <c r="N102" s="68"/>
      <c r="O102" s="68"/>
      <c r="P102" s="107"/>
      <c r="Q102" s="108"/>
      <c r="R102" s="47"/>
      <c r="S102" s="51"/>
    </row>
    <row r="103" spans="1:19" ht="12.2" customHeight="1" x14ac:dyDescent="0.15">
      <c r="B103" s="31"/>
      <c r="C103" s="34"/>
      <c r="D103" s="143" t="s">
        <v>24</v>
      </c>
      <c r="E103" s="32" t="s">
        <v>119</v>
      </c>
      <c r="F103" s="67" t="s">
        <v>120</v>
      </c>
      <c r="G103" s="65" t="s">
        <v>27</v>
      </c>
      <c r="H103" s="141" t="s">
        <v>27</v>
      </c>
      <c r="I103" s="141" t="s">
        <v>120</v>
      </c>
      <c r="J103" s="126"/>
      <c r="K103" s="45" t="s">
        <v>23</v>
      </c>
      <c r="L103" s="142" t="s">
        <v>23</v>
      </c>
      <c r="M103" s="30"/>
      <c r="N103" s="29" t="s">
        <v>27</v>
      </c>
      <c r="O103" s="67" t="s">
        <v>27</v>
      </c>
      <c r="P103" s="65" t="s">
        <v>27</v>
      </c>
      <c r="Q103" s="65" t="s">
        <v>27</v>
      </c>
      <c r="R103" s="48"/>
      <c r="S103" s="52" t="s">
        <v>23</v>
      </c>
    </row>
    <row r="104" spans="1:19" ht="6.2" customHeight="1" x14ac:dyDescent="0.15">
      <c r="A104" s="75"/>
      <c r="B104" s="33"/>
      <c r="C104" s="111"/>
      <c r="D104" s="119"/>
      <c r="E104" s="150" t="s">
        <v>121</v>
      </c>
      <c r="F104" s="34"/>
      <c r="G104" s="65"/>
      <c r="H104" s="33"/>
      <c r="I104" s="33"/>
      <c r="J104" s="35" t="s">
        <v>23</v>
      </c>
      <c r="K104" s="46" t="s">
        <v>23</v>
      </c>
      <c r="L104" s="60" t="s">
        <v>23</v>
      </c>
      <c r="M104" s="77"/>
      <c r="N104" s="64" t="s">
        <v>23</v>
      </c>
      <c r="O104" s="64" t="s">
        <v>23</v>
      </c>
      <c r="P104" s="66" t="s">
        <v>23</v>
      </c>
      <c r="Q104" s="63" t="s">
        <v>23</v>
      </c>
      <c r="R104" s="43"/>
      <c r="S104" s="50" t="s">
        <v>23</v>
      </c>
    </row>
    <row r="105" spans="1:19" ht="6.2" customHeight="1" x14ac:dyDescent="0.15">
      <c r="B105" s="61"/>
      <c r="C105" s="111"/>
      <c r="D105" s="119"/>
      <c r="E105" s="150"/>
      <c r="F105" s="33"/>
      <c r="G105" s="134"/>
      <c r="H105" s="33"/>
      <c r="I105" s="33"/>
      <c r="J105" s="127"/>
      <c r="K105" s="44"/>
      <c r="L105" s="58"/>
      <c r="M105" s="77"/>
      <c r="N105" s="67"/>
      <c r="O105" s="67"/>
      <c r="P105" s="108"/>
      <c r="Q105" s="108"/>
      <c r="R105" s="47"/>
      <c r="S105" s="51"/>
    </row>
    <row r="106" spans="1:19" ht="12.2" customHeight="1" x14ac:dyDescent="0.15">
      <c r="B106" s="31"/>
      <c r="C106" s="34"/>
      <c r="D106" s="143"/>
      <c r="E106" s="32"/>
      <c r="F106" s="67"/>
      <c r="G106" s="65"/>
      <c r="H106" s="141"/>
      <c r="I106" s="141"/>
      <c r="J106" s="126" t="s">
        <v>24</v>
      </c>
      <c r="K106" s="45" t="s">
        <v>119</v>
      </c>
      <c r="L106" s="142" t="s">
        <v>120</v>
      </c>
      <c r="M106" s="30"/>
      <c r="N106" s="29" t="s">
        <v>27</v>
      </c>
      <c r="O106" s="67" t="s">
        <v>27</v>
      </c>
      <c r="P106" s="65" t="s">
        <v>27</v>
      </c>
      <c r="Q106" s="65" t="s">
        <v>27</v>
      </c>
      <c r="R106" s="48"/>
      <c r="S106" s="52" t="s">
        <v>23</v>
      </c>
    </row>
    <row r="107" spans="1:19" ht="12.2" customHeight="1" x14ac:dyDescent="0.15">
      <c r="B107" s="31"/>
      <c r="C107" s="34"/>
      <c r="D107" s="143"/>
      <c r="E107" s="32"/>
      <c r="F107" s="67"/>
      <c r="G107" s="65"/>
      <c r="H107" s="141"/>
      <c r="I107" s="141"/>
      <c r="J107" s="126" t="s">
        <v>23</v>
      </c>
      <c r="K107" s="45" t="s">
        <v>121</v>
      </c>
      <c r="L107" s="142" t="s">
        <v>23</v>
      </c>
      <c r="M107" s="30"/>
      <c r="N107" s="29" t="s">
        <v>23</v>
      </c>
      <c r="O107" s="67" t="s">
        <v>23</v>
      </c>
      <c r="P107" s="65" t="s">
        <v>23</v>
      </c>
      <c r="Q107" s="65" t="s">
        <v>23</v>
      </c>
      <c r="R107" s="48"/>
      <c r="S107" s="52"/>
    </row>
    <row r="108" spans="1:19" ht="6.2" customHeight="1" x14ac:dyDescent="0.15">
      <c r="A108" s="75"/>
      <c r="B108" s="33"/>
      <c r="C108" s="111"/>
      <c r="D108" s="119"/>
      <c r="E108" s="73"/>
      <c r="F108" s="33"/>
      <c r="G108" s="65"/>
      <c r="H108" s="33"/>
      <c r="I108" s="33"/>
      <c r="J108" s="35"/>
      <c r="K108" s="62"/>
      <c r="L108" s="60"/>
      <c r="M108" s="77"/>
      <c r="N108" s="67"/>
      <c r="O108" s="67"/>
      <c r="P108" s="65"/>
      <c r="Q108" s="33"/>
      <c r="R108" s="43"/>
      <c r="S108" s="50"/>
    </row>
    <row r="109" spans="1:19" ht="6.2" customHeight="1" x14ac:dyDescent="0.15">
      <c r="A109" s="75"/>
      <c r="B109" s="33"/>
      <c r="C109" s="111"/>
      <c r="D109" s="121"/>
      <c r="E109" s="37"/>
      <c r="F109" s="70"/>
      <c r="G109" s="133"/>
      <c r="H109" s="36"/>
      <c r="I109" s="70"/>
      <c r="J109" s="127"/>
      <c r="K109" s="44"/>
      <c r="L109" s="58"/>
      <c r="M109" s="77"/>
      <c r="N109" s="68"/>
      <c r="O109" s="68"/>
      <c r="P109" s="107"/>
      <c r="Q109" s="108"/>
      <c r="R109" s="47"/>
      <c r="S109" s="51"/>
    </row>
    <row r="110" spans="1:19" ht="12.2" customHeight="1" x14ac:dyDescent="0.15">
      <c r="B110" s="31"/>
      <c r="C110" s="34"/>
      <c r="D110" s="143" t="s">
        <v>46</v>
      </c>
      <c r="E110" s="32" t="s">
        <v>122</v>
      </c>
      <c r="F110" s="67" t="s">
        <v>120</v>
      </c>
      <c r="G110" s="65" t="s">
        <v>27</v>
      </c>
      <c r="H110" s="141" t="s">
        <v>27</v>
      </c>
      <c r="I110" s="141" t="s">
        <v>120</v>
      </c>
      <c r="J110" s="126"/>
      <c r="K110" s="45" t="s">
        <v>23</v>
      </c>
      <c r="L110" s="142" t="s">
        <v>23</v>
      </c>
      <c r="M110" s="30"/>
      <c r="N110" s="29" t="s">
        <v>27</v>
      </c>
      <c r="O110" s="67" t="s">
        <v>27</v>
      </c>
      <c r="P110" s="65" t="s">
        <v>27</v>
      </c>
      <c r="Q110" s="65" t="s">
        <v>27</v>
      </c>
      <c r="R110" s="48"/>
      <c r="S110" s="52" t="s">
        <v>23</v>
      </c>
    </row>
    <row r="111" spans="1:19" ht="6.2" customHeight="1" x14ac:dyDescent="0.15">
      <c r="A111" s="75"/>
      <c r="B111" s="33"/>
      <c r="C111" s="111"/>
      <c r="D111" s="119"/>
      <c r="E111" s="150" t="s">
        <v>123</v>
      </c>
      <c r="F111" s="34"/>
      <c r="G111" s="65"/>
      <c r="H111" s="33"/>
      <c r="I111" s="33"/>
      <c r="J111" s="35" t="s">
        <v>23</v>
      </c>
      <c r="K111" s="46" t="s">
        <v>23</v>
      </c>
      <c r="L111" s="60" t="s">
        <v>23</v>
      </c>
      <c r="M111" s="77"/>
      <c r="N111" s="64" t="s">
        <v>23</v>
      </c>
      <c r="O111" s="64" t="s">
        <v>23</v>
      </c>
      <c r="P111" s="66" t="s">
        <v>23</v>
      </c>
      <c r="Q111" s="63" t="s">
        <v>23</v>
      </c>
      <c r="R111" s="43"/>
      <c r="S111" s="50" t="s">
        <v>23</v>
      </c>
    </row>
    <row r="112" spans="1:19" ht="6.2" customHeight="1" x14ac:dyDescent="0.15">
      <c r="B112" s="61"/>
      <c r="C112" s="111"/>
      <c r="D112" s="119"/>
      <c r="E112" s="150"/>
      <c r="F112" s="33"/>
      <c r="G112" s="134"/>
      <c r="H112" s="33"/>
      <c r="I112" s="33"/>
      <c r="J112" s="127"/>
      <c r="K112" s="44"/>
      <c r="L112" s="58"/>
      <c r="M112" s="77"/>
      <c r="N112" s="67"/>
      <c r="O112" s="67"/>
      <c r="P112" s="108"/>
      <c r="Q112" s="108"/>
      <c r="R112" s="47"/>
      <c r="S112" s="51"/>
    </row>
    <row r="113" spans="1:19" ht="24" customHeight="1" x14ac:dyDescent="0.15">
      <c r="B113" s="31"/>
      <c r="C113" s="34"/>
      <c r="D113" s="143"/>
      <c r="E113" s="32"/>
      <c r="F113" s="67"/>
      <c r="G113" s="65"/>
      <c r="H113" s="141"/>
      <c r="I113" s="141"/>
      <c r="J113" s="126" t="s">
        <v>24</v>
      </c>
      <c r="K113" s="192" t="s">
        <v>299</v>
      </c>
      <c r="L113" s="142" t="s">
        <v>120</v>
      </c>
      <c r="M113" s="30"/>
      <c r="N113" s="29" t="s">
        <v>27</v>
      </c>
      <c r="O113" s="67" t="s">
        <v>27</v>
      </c>
      <c r="P113" s="65" t="s">
        <v>27</v>
      </c>
      <c r="Q113" s="65" t="s">
        <v>27</v>
      </c>
      <c r="R113" s="48"/>
      <c r="S113" s="52" t="s">
        <v>23</v>
      </c>
    </row>
    <row r="114" spans="1:19" ht="6.2" customHeight="1" x14ac:dyDescent="0.15">
      <c r="A114" s="75"/>
      <c r="B114" s="81"/>
      <c r="C114" s="114"/>
      <c r="D114" s="123"/>
      <c r="E114" s="87"/>
      <c r="F114" s="83"/>
      <c r="G114" s="83"/>
      <c r="H114" s="83"/>
      <c r="I114" s="83"/>
      <c r="J114" s="82"/>
      <c r="K114" s="84"/>
      <c r="L114" s="85"/>
      <c r="M114" s="78"/>
      <c r="N114" s="86"/>
      <c r="O114" s="86"/>
      <c r="P114" s="86"/>
      <c r="Q114" s="83"/>
      <c r="R114" s="79"/>
      <c r="S114" s="80"/>
    </row>
    <row r="115" spans="1:19" ht="6.2" customHeight="1" x14ac:dyDescent="0.15">
      <c r="A115" s="92"/>
      <c r="B115" s="8"/>
      <c r="C115" s="115"/>
      <c r="D115" s="124"/>
      <c r="E115" s="9"/>
      <c r="F115" s="90"/>
      <c r="G115" s="90"/>
      <c r="H115" s="8"/>
      <c r="I115" s="90"/>
      <c r="J115" s="90"/>
      <c r="K115" s="12"/>
      <c r="L115" s="90"/>
      <c r="M115" s="16"/>
      <c r="N115" s="91"/>
      <c r="O115" s="91"/>
      <c r="P115" s="88"/>
      <c r="Q115" s="90"/>
      <c r="R115" s="89"/>
      <c r="S115" s="88"/>
    </row>
    <row r="116" spans="1:19" ht="35.450000000000003" customHeight="1" x14ac:dyDescent="0.15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6"/>
      <c r="N116" s="149"/>
      <c r="O116" s="149"/>
      <c r="P116" s="149"/>
      <c r="Q116" s="149"/>
      <c r="R116" s="149"/>
      <c r="S116" s="149"/>
    </row>
    <row r="117" spans="1:19" ht="17.100000000000001" customHeight="1" x14ac:dyDescent="0.15"/>
    <row r="118" spans="1:19" ht="20.100000000000001" customHeight="1" x14ac:dyDescent="0.15">
      <c r="E118" s="151"/>
      <c r="F118" s="151"/>
      <c r="G118" s="151"/>
      <c r="H118" s="151"/>
      <c r="I118" s="151"/>
      <c r="J118" s="151"/>
      <c r="K118" s="151"/>
      <c r="P118" s="144"/>
      <c r="Q118" s="144"/>
      <c r="R118" s="3"/>
      <c r="S118" s="23" t="s">
        <v>23</v>
      </c>
    </row>
    <row r="119" spans="1:19" ht="12.95" customHeight="1" x14ac:dyDescent="0.15">
      <c r="B119" s="152" t="s">
        <v>23</v>
      </c>
      <c r="C119" s="152"/>
      <c r="D119" s="152"/>
      <c r="I119" s="5"/>
      <c r="J119" s="5"/>
      <c r="K119" s="17"/>
      <c r="L119" s="18"/>
      <c r="M119" s="6"/>
      <c r="N119" s="4"/>
      <c r="O119" s="4"/>
      <c r="S119" s="24" t="s">
        <v>15</v>
      </c>
    </row>
    <row r="120" spans="1:19" ht="11.45" customHeight="1" x14ac:dyDescent="0.15">
      <c r="B120" s="153" t="s">
        <v>18</v>
      </c>
      <c r="C120" s="154"/>
      <c r="D120" s="154"/>
      <c r="E120" s="155"/>
      <c r="F120" s="159" t="s">
        <v>10</v>
      </c>
      <c r="G120" s="160"/>
      <c r="H120" s="160"/>
      <c r="I120" s="160"/>
      <c r="J120" s="160"/>
      <c r="K120" s="160"/>
      <c r="L120" s="161"/>
      <c r="M120" s="28"/>
      <c r="N120" s="176" t="s">
        <v>11</v>
      </c>
      <c r="O120" s="179" t="s">
        <v>12</v>
      </c>
      <c r="P120" s="180" t="s">
        <v>16</v>
      </c>
      <c r="Q120" s="180" t="s">
        <v>13</v>
      </c>
      <c r="R120" s="183" t="s">
        <v>21</v>
      </c>
      <c r="S120" s="184"/>
    </row>
    <row r="121" spans="1:19" ht="11.45" customHeight="1" x14ac:dyDescent="0.15">
      <c r="B121" s="156"/>
      <c r="C121" s="157"/>
      <c r="D121" s="157"/>
      <c r="E121" s="158"/>
      <c r="F121" s="162" t="s">
        <v>3</v>
      </c>
      <c r="G121" s="162" t="s">
        <v>4</v>
      </c>
      <c r="H121" s="25" t="s">
        <v>5</v>
      </c>
      <c r="I121" s="166" t="s">
        <v>8</v>
      </c>
      <c r="J121" s="166" t="s">
        <v>9</v>
      </c>
      <c r="K121" s="169"/>
      <c r="L121" s="170"/>
      <c r="M121" s="19"/>
      <c r="N121" s="177"/>
      <c r="O121" s="167"/>
      <c r="P121" s="181"/>
      <c r="Q121" s="181"/>
      <c r="R121" s="185"/>
      <c r="S121" s="186"/>
    </row>
    <row r="122" spans="1:19" ht="11.45" customHeight="1" x14ac:dyDescent="0.15">
      <c r="B122" s="156"/>
      <c r="C122" s="157"/>
      <c r="D122" s="157"/>
      <c r="E122" s="158"/>
      <c r="F122" s="163"/>
      <c r="G122" s="163"/>
      <c r="H122" s="26" t="s">
        <v>6</v>
      </c>
      <c r="I122" s="167"/>
      <c r="J122" s="162" t="s">
        <v>20</v>
      </c>
      <c r="K122" s="171"/>
      <c r="L122" s="173" t="s">
        <v>22</v>
      </c>
      <c r="M122" s="15"/>
      <c r="N122" s="177"/>
      <c r="O122" s="167"/>
      <c r="P122" s="181"/>
      <c r="Q122" s="181"/>
      <c r="R122" s="185"/>
      <c r="S122" s="186"/>
    </row>
    <row r="123" spans="1:19" ht="11.45" customHeight="1" x14ac:dyDescent="0.15">
      <c r="B123" s="156"/>
      <c r="C123" s="157"/>
      <c r="D123" s="157"/>
      <c r="E123" s="158"/>
      <c r="F123" s="163"/>
      <c r="G123" s="163"/>
      <c r="H123" s="26" t="s">
        <v>7</v>
      </c>
      <c r="I123" s="167"/>
      <c r="J123" s="163"/>
      <c r="K123" s="158"/>
      <c r="L123" s="174"/>
      <c r="M123" s="15"/>
      <c r="N123" s="177"/>
      <c r="O123" s="167"/>
      <c r="P123" s="181"/>
      <c r="Q123" s="181"/>
      <c r="R123" s="185"/>
      <c r="S123" s="186"/>
    </row>
    <row r="124" spans="1:19" ht="11.45" customHeight="1" x14ac:dyDescent="0.15">
      <c r="B124" s="20" t="s">
        <v>0</v>
      </c>
      <c r="C124" s="21" t="s">
        <v>1</v>
      </c>
      <c r="D124" s="21" t="s">
        <v>2</v>
      </c>
      <c r="E124" s="22"/>
      <c r="F124" s="164"/>
      <c r="G124" s="165"/>
      <c r="H124" s="27" t="s">
        <v>17</v>
      </c>
      <c r="I124" s="168"/>
      <c r="J124" s="165"/>
      <c r="K124" s="172"/>
      <c r="L124" s="175"/>
      <c r="M124" s="15"/>
      <c r="N124" s="178"/>
      <c r="O124" s="168"/>
      <c r="P124" s="182"/>
      <c r="Q124" s="182"/>
      <c r="R124" s="187"/>
      <c r="S124" s="188"/>
    </row>
    <row r="125" spans="1:19" ht="6.2" customHeight="1" x14ac:dyDescent="0.15">
      <c r="B125" s="29"/>
      <c r="C125" s="110"/>
      <c r="D125" s="118"/>
      <c r="E125" s="42"/>
      <c r="F125" s="68"/>
      <c r="G125" s="108"/>
      <c r="H125" s="103"/>
      <c r="I125" s="103"/>
      <c r="J125" s="125"/>
      <c r="K125" s="57"/>
      <c r="L125" s="58"/>
      <c r="M125" s="30"/>
      <c r="N125" s="69"/>
      <c r="O125" s="39"/>
      <c r="P125" s="107"/>
      <c r="Q125" s="108"/>
      <c r="R125" s="47"/>
      <c r="S125" s="55"/>
    </row>
    <row r="126" spans="1:19" ht="12.2" customHeight="1" x14ac:dyDescent="0.15">
      <c r="B126" s="31" t="s">
        <v>46</v>
      </c>
      <c r="C126" s="34" t="s">
        <v>24</v>
      </c>
      <c r="D126" s="143" t="s">
        <v>46</v>
      </c>
      <c r="E126" s="32"/>
      <c r="F126" s="67"/>
      <c r="G126" s="65"/>
      <c r="H126" s="141"/>
      <c r="I126" s="141"/>
      <c r="J126" s="126" t="s">
        <v>23</v>
      </c>
      <c r="K126" s="45" t="s">
        <v>123</v>
      </c>
      <c r="L126" s="142" t="s">
        <v>23</v>
      </c>
      <c r="M126" s="30"/>
      <c r="N126" s="29" t="s">
        <v>23</v>
      </c>
      <c r="O126" s="67" t="s">
        <v>23</v>
      </c>
      <c r="P126" s="65" t="s">
        <v>23</v>
      </c>
      <c r="Q126" s="65" t="s">
        <v>23</v>
      </c>
      <c r="R126" s="48"/>
      <c r="S126" s="52"/>
    </row>
    <row r="127" spans="1:19" ht="6.2" customHeight="1" x14ac:dyDescent="0.15">
      <c r="A127" s="75"/>
      <c r="B127" s="33"/>
      <c r="C127" s="111"/>
      <c r="D127" s="120"/>
      <c r="E127" s="72"/>
      <c r="F127" s="33"/>
      <c r="G127" s="33"/>
      <c r="H127" s="33"/>
      <c r="I127" s="33"/>
      <c r="J127" s="35"/>
      <c r="K127" s="62"/>
      <c r="L127" s="41"/>
      <c r="M127" s="77"/>
      <c r="N127" s="67"/>
      <c r="O127" s="67"/>
      <c r="P127" s="64"/>
      <c r="Q127" s="33"/>
      <c r="R127" s="56"/>
      <c r="S127" s="50"/>
    </row>
    <row r="128" spans="1:19" ht="6.2" customHeight="1" x14ac:dyDescent="0.15">
      <c r="A128" s="75"/>
      <c r="B128" s="70"/>
      <c r="C128" s="112"/>
      <c r="D128" s="121"/>
      <c r="E128" s="37"/>
      <c r="F128" s="70"/>
      <c r="G128" s="108"/>
      <c r="H128" s="70"/>
      <c r="I128" s="70"/>
      <c r="J128" s="127"/>
      <c r="K128" s="44"/>
      <c r="L128" s="38"/>
      <c r="M128" s="77"/>
      <c r="N128" s="68"/>
      <c r="O128" s="68"/>
      <c r="P128" s="108"/>
      <c r="Q128" s="108"/>
      <c r="R128" s="47"/>
      <c r="S128" s="51"/>
    </row>
    <row r="129" spans="1:19" ht="12.2" customHeight="1" x14ac:dyDescent="0.15">
      <c r="B129" s="31" t="s">
        <v>54</v>
      </c>
      <c r="C129" s="34"/>
      <c r="D129" s="143"/>
      <c r="E129" s="32" t="s">
        <v>124</v>
      </c>
      <c r="F129" s="67" t="s">
        <v>125</v>
      </c>
      <c r="G129" s="65" t="s">
        <v>27</v>
      </c>
      <c r="H129" s="141" t="s">
        <v>27</v>
      </c>
      <c r="I129" s="141" t="s">
        <v>125</v>
      </c>
      <c r="J129" s="126"/>
      <c r="K129" s="45" t="s">
        <v>23</v>
      </c>
      <c r="L129" s="142" t="s">
        <v>23</v>
      </c>
      <c r="M129" s="30"/>
      <c r="N129" s="29" t="s">
        <v>126</v>
      </c>
      <c r="O129" s="67" t="s">
        <v>126</v>
      </c>
      <c r="P129" s="65" t="s">
        <v>27</v>
      </c>
      <c r="Q129" s="65" t="s">
        <v>27</v>
      </c>
      <c r="R129" s="48"/>
      <c r="S129" s="52" t="s">
        <v>23</v>
      </c>
    </row>
    <row r="130" spans="1:19" ht="6.2" customHeight="1" x14ac:dyDescent="0.15">
      <c r="A130" s="75"/>
      <c r="B130" s="74"/>
      <c r="C130" s="113"/>
      <c r="D130" s="122"/>
      <c r="E130" s="40"/>
      <c r="F130" s="71"/>
      <c r="G130" s="132"/>
      <c r="H130" s="104"/>
      <c r="I130" s="104"/>
      <c r="J130" s="128"/>
      <c r="K130" s="59"/>
      <c r="L130" s="41"/>
      <c r="M130" s="77"/>
      <c r="N130" s="64"/>
      <c r="O130" s="64"/>
      <c r="P130" s="66"/>
      <c r="Q130" s="66"/>
      <c r="R130" s="49"/>
      <c r="S130" s="54"/>
    </row>
    <row r="131" spans="1:19" ht="6.2" customHeight="1" x14ac:dyDescent="0.15">
      <c r="A131" s="75"/>
      <c r="B131" s="33"/>
      <c r="C131" s="111"/>
      <c r="D131" s="119"/>
      <c r="E131" s="32"/>
      <c r="F131" s="33"/>
      <c r="G131" s="65"/>
      <c r="H131" s="33"/>
      <c r="I131" s="33"/>
      <c r="J131" s="35"/>
      <c r="K131" s="62"/>
      <c r="L131" s="38"/>
      <c r="M131" s="77"/>
      <c r="N131" s="68"/>
      <c r="O131" s="68"/>
      <c r="P131" s="108"/>
      <c r="Q131" s="108"/>
      <c r="R131" s="47"/>
      <c r="S131" s="51"/>
    </row>
    <row r="132" spans="1:19" ht="12.2" customHeight="1" x14ac:dyDescent="0.15">
      <c r="B132" s="31"/>
      <c r="C132" s="34" t="s">
        <v>24</v>
      </c>
      <c r="D132" s="143"/>
      <c r="E132" s="32" t="s">
        <v>127</v>
      </c>
      <c r="F132" s="67" t="s">
        <v>125</v>
      </c>
      <c r="G132" s="65" t="s">
        <v>27</v>
      </c>
      <c r="H132" s="141" t="s">
        <v>27</v>
      </c>
      <c r="I132" s="141" t="s">
        <v>125</v>
      </c>
      <c r="J132" s="126"/>
      <c r="K132" s="45" t="s">
        <v>23</v>
      </c>
      <c r="L132" s="142" t="s">
        <v>23</v>
      </c>
      <c r="M132" s="30"/>
      <c r="N132" s="29" t="s">
        <v>126</v>
      </c>
      <c r="O132" s="67" t="s">
        <v>126</v>
      </c>
      <c r="P132" s="65" t="s">
        <v>27</v>
      </c>
      <c r="Q132" s="65" t="s">
        <v>27</v>
      </c>
      <c r="R132" s="48"/>
      <c r="S132" s="52" t="s">
        <v>23</v>
      </c>
    </row>
    <row r="133" spans="1:19" ht="6.2" customHeight="1" x14ac:dyDescent="0.15">
      <c r="A133" s="75"/>
      <c r="B133" s="33"/>
      <c r="C133" s="111"/>
      <c r="D133" s="119"/>
      <c r="E133" s="73"/>
      <c r="F133" s="33"/>
      <c r="G133" s="65"/>
      <c r="H133" s="33"/>
      <c r="I133" s="33"/>
      <c r="J133" s="35"/>
      <c r="K133" s="62"/>
      <c r="L133" s="60"/>
      <c r="M133" s="77"/>
      <c r="N133" s="67"/>
      <c r="O133" s="67"/>
      <c r="P133" s="65"/>
      <c r="Q133" s="33"/>
      <c r="R133" s="43"/>
      <c r="S133" s="50"/>
    </row>
    <row r="134" spans="1:19" ht="6.2" customHeight="1" x14ac:dyDescent="0.15">
      <c r="A134" s="75"/>
      <c r="B134" s="33"/>
      <c r="C134" s="111"/>
      <c r="D134" s="121"/>
      <c r="E134" s="37"/>
      <c r="F134" s="70"/>
      <c r="G134" s="133"/>
      <c r="H134" s="36"/>
      <c r="I134" s="70"/>
      <c r="J134" s="127"/>
      <c r="K134" s="44"/>
      <c r="L134" s="58"/>
      <c r="M134" s="77"/>
      <c r="N134" s="68"/>
      <c r="O134" s="68"/>
      <c r="P134" s="107"/>
      <c r="Q134" s="108"/>
      <c r="R134" s="47"/>
      <c r="S134" s="51"/>
    </row>
    <row r="135" spans="1:19" ht="12.2" customHeight="1" x14ac:dyDescent="0.15">
      <c r="B135" s="31"/>
      <c r="C135" s="34"/>
      <c r="D135" s="143" t="s">
        <v>24</v>
      </c>
      <c r="E135" s="32" t="s">
        <v>128</v>
      </c>
      <c r="F135" s="67" t="s">
        <v>125</v>
      </c>
      <c r="G135" s="65" t="s">
        <v>27</v>
      </c>
      <c r="H135" s="141" t="s">
        <v>27</v>
      </c>
      <c r="I135" s="141" t="s">
        <v>125</v>
      </c>
      <c r="J135" s="126"/>
      <c r="K135" s="45" t="s">
        <v>23</v>
      </c>
      <c r="L135" s="142" t="s">
        <v>23</v>
      </c>
      <c r="M135" s="30"/>
      <c r="N135" s="29" t="s">
        <v>126</v>
      </c>
      <c r="O135" s="67" t="s">
        <v>126</v>
      </c>
      <c r="P135" s="65" t="s">
        <v>27</v>
      </c>
      <c r="Q135" s="65" t="s">
        <v>27</v>
      </c>
      <c r="R135" s="48"/>
      <c r="S135" s="52" t="s">
        <v>23</v>
      </c>
    </row>
    <row r="136" spans="1:19" ht="6.2" customHeight="1" x14ac:dyDescent="0.15">
      <c r="A136" s="75"/>
      <c r="B136" s="33"/>
      <c r="C136" s="111"/>
      <c r="D136" s="119"/>
      <c r="E136" s="150"/>
      <c r="F136" s="34"/>
      <c r="G136" s="65"/>
      <c r="H136" s="33"/>
      <c r="I136" s="33"/>
      <c r="J136" s="35" t="s">
        <v>23</v>
      </c>
      <c r="K136" s="46" t="s">
        <v>23</v>
      </c>
      <c r="L136" s="60" t="s">
        <v>23</v>
      </c>
      <c r="M136" s="77"/>
      <c r="N136" s="64" t="s">
        <v>23</v>
      </c>
      <c r="O136" s="64" t="s">
        <v>23</v>
      </c>
      <c r="P136" s="66" t="s">
        <v>23</v>
      </c>
      <c r="Q136" s="63" t="s">
        <v>23</v>
      </c>
      <c r="R136" s="43"/>
      <c r="S136" s="50" t="s">
        <v>23</v>
      </c>
    </row>
    <row r="137" spans="1:19" ht="6.2" customHeight="1" x14ac:dyDescent="0.15">
      <c r="B137" s="61"/>
      <c r="C137" s="111"/>
      <c r="D137" s="119"/>
      <c r="E137" s="150"/>
      <c r="F137" s="33"/>
      <c r="G137" s="134"/>
      <c r="H137" s="33"/>
      <c r="I137" s="33"/>
      <c r="J137" s="127"/>
      <c r="K137" s="44"/>
      <c r="L137" s="58"/>
      <c r="M137" s="77"/>
      <c r="N137" s="67"/>
      <c r="O137" s="67"/>
      <c r="P137" s="108"/>
      <c r="Q137" s="108"/>
      <c r="R137" s="47"/>
      <c r="S137" s="51"/>
    </row>
    <row r="138" spans="1:19" ht="12.2" customHeight="1" x14ac:dyDescent="0.15">
      <c r="B138" s="31"/>
      <c r="C138" s="34"/>
      <c r="D138" s="143"/>
      <c r="E138" s="32"/>
      <c r="F138" s="67"/>
      <c r="G138" s="65"/>
      <c r="H138" s="141"/>
      <c r="I138" s="141"/>
      <c r="J138" s="126" t="s">
        <v>24</v>
      </c>
      <c r="K138" s="45" t="s">
        <v>129</v>
      </c>
      <c r="L138" s="142" t="s">
        <v>125</v>
      </c>
      <c r="M138" s="30"/>
      <c r="N138" s="29" t="s">
        <v>126</v>
      </c>
      <c r="O138" s="67" t="s">
        <v>126</v>
      </c>
      <c r="P138" s="65" t="s">
        <v>27</v>
      </c>
      <c r="Q138" s="65" t="s">
        <v>27</v>
      </c>
      <c r="R138" s="48" t="str">
        <f>CONCATENATE("督促手数料")</f>
        <v>督促手数料</v>
      </c>
      <c r="S138" s="52" t="s">
        <v>126</v>
      </c>
    </row>
    <row r="139" spans="1:19" ht="6.2" customHeight="1" x14ac:dyDescent="0.15">
      <c r="A139" s="75"/>
      <c r="B139" s="33"/>
      <c r="C139" s="111"/>
      <c r="D139" s="120"/>
      <c r="E139" s="72"/>
      <c r="F139" s="33"/>
      <c r="G139" s="33"/>
      <c r="H139" s="33"/>
      <c r="I139" s="33"/>
      <c r="J139" s="35"/>
      <c r="K139" s="62"/>
      <c r="L139" s="41"/>
      <c r="M139" s="77"/>
      <c r="N139" s="67"/>
      <c r="O139" s="67"/>
      <c r="P139" s="64"/>
      <c r="Q139" s="33"/>
      <c r="R139" s="56"/>
      <c r="S139" s="50"/>
    </row>
    <row r="140" spans="1:19" ht="6.2" customHeight="1" x14ac:dyDescent="0.15">
      <c r="A140" s="75"/>
      <c r="B140" s="70"/>
      <c r="C140" s="112"/>
      <c r="D140" s="121"/>
      <c r="E140" s="37"/>
      <c r="F140" s="70"/>
      <c r="G140" s="108"/>
      <c r="H140" s="70"/>
      <c r="I140" s="70"/>
      <c r="J140" s="127"/>
      <c r="K140" s="44"/>
      <c r="L140" s="38"/>
      <c r="M140" s="77"/>
      <c r="N140" s="68"/>
      <c r="O140" s="68"/>
      <c r="P140" s="108"/>
      <c r="Q140" s="108"/>
      <c r="R140" s="47"/>
      <c r="S140" s="51"/>
    </row>
    <row r="141" spans="1:19" ht="12.2" customHeight="1" x14ac:dyDescent="0.15">
      <c r="B141" s="31" t="s">
        <v>61</v>
      </c>
      <c r="C141" s="34"/>
      <c r="D141" s="143"/>
      <c r="E141" s="32" t="s">
        <v>130</v>
      </c>
      <c r="F141" s="67" t="s">
        <v>131</v>
      </c>
      <c r="G141" s="65" t="s">
        <v>27</v>
      </c>
      <c r="H141" s="141" t="s">
        <v>27</v>
      </c>
      <c r="I141" s="141" t="s">
        <v>131</v>
      </c>
      <c r="J141" s="126"/>
      <c r="K141" s="45" t="s">
        <v>23</v>
      </c>
      <c r="L141" s="142" t="s">
        <v>23</v>
      </c>
      <c r="M141" s="30"/>
      <c r="N141" s="29" t="s">
        <v>132</v>
      </c>
      <c r="O141" s="67" t="s">
        <v>132</v>
      </c>
      <c r="P141" s="65" t="s">
        <v>27</v>
      </c>
      <c r="Q141" s="65" t="s">
        <v>27</v>
      </c>
      <c r="R141" s="48"/>
      <c r="S141" s="52" t="s">
        <v>23</v>
      </c>
    </row>
    <row r="142" spans="1:19" ht="6.2" customHeight="1" x14ac:dyDescent="0.15">
      <c r="A142" s="75"/>
      <c r="B142" s="74"/>
      <c r="C142" s="113"/>
      <c r="D142" s="122"/>
      <c r="E142" s="40"/>
      <c r="F142" s="71"/>
      <c r="G142" s="132"/>
      <c r="H142" s="104"/>
      <c r="I142" s="104"/>
      <c r="J142" s="128"/>
      <c r="K142" s="59"/>
      <c r="L142" s="41"/>
      <c r="M142" s="77"/>
      <c r="N142" s="64"/>
      <c r="O142" s="64"/>
      <c r="P142" s="66"/>
      <c r="Q142" s="66"/>
      <c r="R142" s="49"/>
      <c r="S142" s="54"/>
    </row>
    <row r="143" spans="1:19" ht="6.2" customHeight="1" x14ac:dyDescent="0.15">
      <c r="A143" s="75"/>
      <c r="B143" s="33"/>
      <c r="C143" s="111"/>
      <c r="D143" s="119"/>
      <c r="E143" s="32"/>
      <c r="F143" s="33"/>
      <c r="G143" s="65"/>
      <c r="H143" s="33"/>
      <c r="I143" s="33"/>
      <c r="J143" s="35"/>
      <c r="K143" s="62"/>
      <c r="L143" s="38"/>
      <c r="M143" s="77"/>
      <c r="N143" s="68"/>
      <c r="O143" s="68"/>
      <c r="P143" s="108"/>
      <c r="Q143" s="108"/>
      <c r="R143" s="47"/>
      <c r="S143" s="51"/>
    </row>
    <row r="144" spans="1:19" ht="12.2" customHeight="1" x14ac:dyDescent="0.15">
      <c r="B144" s="31"/>
      <c r="C144" s="34" t="s">
        <v>24</v>
      </c>
      <c r="D144" s="143"/>
      <c r="E144" s="32" t="s">
        <v>133</v>
      </c>
      <c r="F144" s="67" t="s">
        <v>134</v>
      </c>
      <c r="G144" s="65" t="s">
        <v>27</v>
      </c>
      <c r="H144" s="141" t="s">
        <v>27</v>
      </c>
      <c r="I144" s="141" t="s">
        <v>134</v>
      </c>
      <c r="J144" s="126"/>
      <c r="K144" s="45" t="s">
        <v>23</v>
      </c>
      <c r="L144" s="142" t="s">
        <v>23</v>
      </c>
      <c r="M144" s="30"/>
      <c r="N144" s="29" t="s">
        <v>135</v>
      </c>
      <c r="O144" s="67" t="s">
        <v>135</v>
      </c>
      <c r="P144" s="65" t="s">
        <v>27</v>
      </c>
      <c r="Q144" s="65" t="s">
        <v>27</v>
      </c>
      <c r="R144" s="48"/>
      <c r="S144" s="52" t="s">
        <v>23</v>
      </c>
    </row>
    <row r="145" spans="1:19" ht="6.2" customHeight="1" x14ac:dyDescent="0.15">
      <c r="A145" s="75"/>
      <c r="B145" s="33"/>
      <c r="C145" s="111"/>
      <c r="D145" s="119"/>
      <c r="E145" s="73"/>
      <c r="F145" s="33"/>
      <c r="G145" s="65"/>
      <c r="H145" s="33"/>
      <c r="I145" s="33"/>
      <c r="J145" s="35"/>
      <c r="K145" s="62"/>
      <c r="L145" s="60"/>
      <c r="M145" s="77"/>
      <c r="N145" s="67"/>
      <c r="O145" s="67"/>
      <c r="P145" s="65"/>
      <c r="Q145" s="33"/>
      <c r="R145" s="43"/>
      <c r="S145" s="50"/>
    </row>
    <row r="146" spans="1:19" ht="6.2" customHeight="1" x14ac:dyDescent="0.15">
      <c r="A146" s="75"/>
      <c r="B146" s="33"/>
      <c r="C146" s="111"/>
      <c r="D146" s="121"/>
      <c r="E146" s="37"/>
      <c r="F146" s="70"/>
      <c r="G146" s="133"/>
      <c r="H146" s="36"/>
      <c r="I146" s="70"/>
      <c r="J146" s="127"/>
      <c r="K146" s="44"/>
      <c r="L146" s="58"/>
      <c r="M146" s="77"/>
      <c r="N146" s="68"/>
      <c r="O146" s="68"/>
      <c r="P146" s="107"/>
      <c r="Q146" s="108"/>
      <c r="R146" s="47"/>
      <c r="S146" s="51"/>
    </row>
    <row r="147" spans="1:19" ht="12.2" customHeight="1" x14ac:dyDescent="0.15">
      <c r="B147" s="31"/>
      <c r="C147" s="34"/>
      <c r="D147" s="143" t="s">
        <v>24</v>
      </c>
      <c r="E147" s="32" t="s">
        <v>136</v>
      </c>
      <c r="F147" s="67" t="s">
        <v>137</v>
      </c>
      <c r="G147" s="65" t="s">
        <v>27</v>
      </c>
      <c r="H147" s="141" t="s">
        <v>27</v>
      </c>
      <c r="I147" s="141" t="s">
        <v>137</v>
      </c>
      <c r="J147" s="126"/>
      <c r="K147" s="45" t="s">
        <v>23</v>
      </c>
      <c r="L147" s="142" t="s">
        <v>23</v>
      </c>
      <c r="M147" s="30"/>
      <c r="N147" s="29" t="s">
        <v>138</v>
      </c>
      <c r="O147" s="67" t="s">
        <v>138</v>
      </c>
      <c r="P147" s="65" t="s">
        <v>27</v>
      </c>
      <c r="Q147" s="65" t="s">
        <v>27</v>
      </c>
      <c r="R147" s="48"/>
      <c r="S147" s="52" t="s">
        <v>23</v>
      </c>
    </row>
    <row r="148" spans="1:19" ht="6.2" customHeight="1" x14ac:dyDescent="0.15">
      <c r="A148" s="75"/>
      <c r="B148" s="33"/>
      <c r="C148" s="111"/>
      <c r="D148" s="119"/>
      <c r="E148" s="150" t="s">
        <v>139</v>
      </c>
      <c r="F148" s="34"/>
      <c r="G148" s="65"/>
      <c r="H148" s="33"/>
      <c r="I148" s="33"/>
      <c r="J148" s="35" t="s">
        <v>23</v>
      </c>
      <c r="K148" s="46" t="s">
        <v>23</v>
      </c>
      <c r="L148" s="60" t="s">
        <v>23</v>
      </c>
      <c r="M148" s="77"/>
      <c r="N148" s="64" t="s">
        <v>23</v>
      </c>
      <c r="O148" s="64" t="s">
        <v>23</v>
      </c>
      <c r="P148" s="66" t="s">
        <v>23</v>
      </c>
      <c r="Q148" s="63" t="s">
        <v>23</v>
      </c>
      <c r="R148" s="43"/>
      <c r="S148" s="50" t="s">
        <v>23</v>
      </c>
    </row>
    <row r="149" spans="1:19" ht="6.2" customHeight="1" x14ac:dyDescent="0.15">
      <c r="B149" s="61"/>
      <c r="C149" s="111"/>
      <c r="D149" s="119"/>
      <c r="E149" s="150"/>
      <c r="F149" s="33"/>
      <c r="G149" s="134"/>
      <c r="H149" s="33"/>
      <c r="I149" s="33"/>
      <c r="J149" s="127"/>
      <c r="K149" s="44"/>
      <c r="L149" s="58"/>
      <c r="M149" s="77"/>
      <c r="N149" s="67"/>
      <c r="O149" s="67"/>
      <c r="P149" s="108"/>
      <c r="Q149" s="108"/>
      <c r="R149" s="47"/>
      <c r="S149" s="51"/>
    </row>
    <row r="150" spans="1:19" ht="12.2" customHeight="1" x14ac:dyDescent="0.15">
      <c r="B150" s="31"/>
      <c r="C150" s="34"/>
      <c r="D150" s="143"/>
      <c r="E150" s="32"/>
      <c r="F150" s="67"/>
      <c r="G150" s="65"/>
      <c r="H150" s="141"/>
      <c r="I150" s="141"/>
      <c r="J150" s="126" t="s">
        <v>24</v>
      </c>
      <c r="K150" s="45" t="s">
        <v>140</v>
      </c>
      <c r="L150" s="142" t="s">
        <v>141</v>
      </c>
      <c r="M150" s="30"/>
      <c r="N150" s="29" t="s">
        <v>138</v>
      </c>
      <c r="O150" s="67" t="s">
        <v>138</v>
      </c>
      <c r="P150" s="65" t="s">
        <v>27</v>
      </c>
      <c r="Q150" s="65" t="s">
        <v>27</v>
      </c>
      <c r="R150" s="48" t="str">
        <f>CONCATENATE("療養給付費等負担金")</f>
        <v>療養給付費等負担金</v>
      </c>
      <c r="S150" s="52" t="s">
        <v>138</v>
      </c>
    </row>
    <row r="151" spans="1:19" ht="6.2" customHeight="1" x14ac:dyDescent="0.15">
      <c r="A151" s="75"/>
      <c r="B151" s="33"/>
      <c r="C151" s="111"/>
      <c r="D151" s="119"/>
      <c r="E151" s="150"/>
      <c r="F151" s="34"/>
      <c r="G151" s="65"/>
      <c r="H151" s="33"/>
      <c r="I151" s="33"/>
      <c r="J151" s="35" t="s">
        <v>23</v>
      </c>
      <c r="K151" s="46" t="s">
        <v>23</v>
      </c>
      <c r="L151" s="60" t="s">
        <v>23</v>
      </c>
      <c r="M151" s="77"/>
      <c r="N151" s="64" t="s">
        <v>23</v>
      </c>
      <c r="O151" s="64" t="s">
        <v>23</v>
      </c>
      <c r="P151" s="66" t="s">
        <v>23</v>
      </c>
      <c r="Q151" s="63" t="s">
        <v>23</v>
      </c>
      <c r="R151" s="43"/>
      <c r="S151" s="50" t="s">
        <v>23</v>
      </c>
    </row>
    <row r="152" spans="1:19" ht="6.2" customHeight="1" x14ac:dyDescent="0.15">
      <c r="B152" s="61"/>
      <c r="C152" s="111"/>
      <c r="D152" s="119"/>
      <c r="E152" s="150"/>
      <c r="F152" s="33"/>
      <c r="G152" s="134"/>
      <c r="H152" s="33"/>
      <c r="I152" s="33"/>
      <c r="J152" s="127"/>
      <c r="K152" s="44"/>
      <c r="L152" s="58"/>
      <c r="M152" s="77"/>
      <c r="N152" s="67"/>
      <c r="O152" s="67"/>
      <c r="P152" s="108"/>
      <c r="Q152" s="108"/>
      <c r="R152" s="47"/>
      <c r="S152" s="51"/>
    </row>
    <row r="153" spans="1:19" ht="12.2" customHeight="1" x14ac:dyDescent="0.15">
      <c r="B153" s="31"/>
      <c r="C153" s="34"/>
      <c r="D153" s="143"/>
      <c r="E153" s="32"/>
      <c r="F153" s="67"/>
      <c r="G153" s="65"/>
      <c r="H153" s="141"/>
      <c r="I153" s="141"/>
      <c r="J153" s="126" t="s">
        <v>46</v>
      </c>
      <c r="K153" s="45" t="s">
        <v>142</v>
      </c>
      <c r="L153" s="142" t="s">
        <v>120</v>
      </c>
      <c r="M153" s="30"/>
      <c r="N153" s="29" t="s">
        <v>27</v>
      </c>
      <c r="O153" s="67" t="s">
        <v>27</v>
      </c>
      <c r="P153" s="65" t="s">
        <v>27</v>
      </c>
      <c r="Q153" s="65" t="s">
        <v>27</v>
      </c>
      <c r="R153" s="48"/>
      <c r="S153" s="52" t="s">
        <v>23</v>
      </c>
    </row>
    <row r="154" spans="1:19" ht="6.2" customHeight="1" x14ac:dyDescent="0.15">
      <c r="A154" s="75"/>
      <c r="B154" s="33"/>
      <c r="C154" s="111"/>
      <c r="D154" s="119"/>
      <c r="E154" s="73"/>
      <c r="F154" s="33"/>
      <c r="G154" s="65"/>
      <c r="H154" s="33"/>
      <c r="I154" s="33"/>
      <c r="J154" s="35"/>
      <c r="K154" s="62"/>
      <c r="L154" s="60"/>
      <c r="M154" s="77"/>
      <c r="N154" s="67"/>
      <c r="O154" s="67"/>
      <c r="P154" s="65"/>
      <c r="Q154" s="33"/>
      <c r="R154" s="43"/>
      <c r="S154" s="50"/>
    </row>
    <row r="155" spans="1:19" ht="6.2" customHeight="1" x14ac:dyDescent="0.15">
      <c r="A155" s="75"/>
      <c r="B155" s="33"/>
      <c r="C155" s="111"/>
      <c r="D155" s="121"/>
      <c r="E155" s="37"/>
      <c r="F155" s="70"/>
      <c r="G155" s="133"/>
      <c r="H155" s="36"/>
      <c r="I155" s="70"/>
      <c r="J155" s="127"/>
      <c r="K155" s="44"/>
      <c r="L155" s="58"/>
      <c r="M155" s="77"/>
      <c r="N155" s="68"/>
      <c r="O155" s="68"/>
      <c r="P155" s="107"/>
      <c r="Q155" s="108"/>
      <c r="R155" s="47"/>
      <c r="S155" s="51"/>
    </row>
    <row r="156" spans="1:19" ht="12.2" customHeight="1" x14ac:dyDescent="0.15">
      <c r="B156" s="31"/>
      <c r="C156" s="34"/>
      <c r="D156" s="143" t="s">
        <v>46</v>
      </c>
      <c r="E156" s="32" t="s">
        <v>143</v>
      </c>
      <c r="F156" s="67" t="s">
        <v>144</v>
      </c>
      <c r="G156" s="65" t="s">
        <v>27</v>
      </c>
      <c r="H156" s="141" t="s">
        <v>27</v>
      </c>
      <c r="I156" s="141" t="s">
        <v>144</v>
      </c>
      <c r="J156" s="126"/>
      <c r="K156" s="45" t="s">
        <v>23</v>
      </c>
      <c r="L156" s="142" t="s">
        <v>23</v>
      </c>
      <c r="M156" s="30"/>
      <c r="N156" s="29" t="s">
        <v>145</v>
      </c>
      <c r="O156" s="67" t="s">
        <v>145</v>
      </c>
      <c r="P156" s="65" t="s">
        <v>27</v>
      </c>
      <c r="Q156" s="65" t="s">
        <v>27</v>
      </c>
      <c r="R156" s="48"/>
      <c r="S156" s="52" t="s">
        <v>23</v>
      </c>
    </row>
    <row r="157" spans="1:19" ht="6.2" customHeight="1" x14ac:dyDescent="0.15">
      <c r="A157" s="75"/>
      <c r="B157" s="33"/>
      <c r="C157" s="111"/>
      <c r="D157" s="119"/>
      <c r="E157" s="150" t="s">
        <v>146</v>
      </c>
      <c r="F157" s="34"/>
      <c r="G157" s="65"/>
      <c r="H157" s="33"/>
      <c r="I157" s="33"/>
      <c r="J157" s="35" t="s">
        <v>23</v>
      </c>
      <c r="K157" s="46" t="s">
        <v>23</v>
      </c>
      <c r="L157" s="60" t="s">
        <v>23</v>
      </c>
      <c r="M157" s="77"/>
      <c r="N157" s="64" t="s">
        <v>23</v>
      </c>
      <c r="O157" s="64" t="s">
        <v>23</v>
      </c>
      <c r="P157" s="66" t="s">
        <v>23</v>
      </c>
      <c r="Q157" s="63" t="s">
        <v>23</v>
      </c>
      <c r="R157" s="43"/>
      <c r="S157" s="50" t="s">
        <v>23</v>
      </c>
    </row>
    <row r="158" spans="1:19" ht="6.2" customHeight="1" x14ac:dyDescent="0.15">
      <c r="B158" s="61"/>
      <c r="C158" s="111"/>
      <c r="D158" s="119"/>
      <c r="E158" s="150"/>
      <c r="F158" s="33"/>
      <c r="G158" s="134"/>
      <c r="H158" s="33"/>
      <c r="I158" s="33"/>
      <c r="J158" s="127"/>
      <c r="K158" s="44"/>
      <c r="L158" s="58"/>
      <c r="M158" s="77"/>
      <c r="N158" s="67"/>
      <c r="O158" s="67"/>
      <c r="P158" s="108"/>
      <c r="Q158" s="108"/>
      <c r="R158" s="47"/>
      <c r="S158" s="51"/>
    </row>
    <row r="159" spans="1:19" ht="12.2" customHeight="1" x14ac:dyDescent="0.15">
      <c r="B159" s="31"/>
      <c r="C159" s="34"/>
      <c r="D159" s="143"/>
      <c r="E159" s="32"/>
      <c r="F159" s="67"/>
      <c r="G159" s="65"/>
      <c r="H159" s="141"/>
      <c r="I159" s="141"/>
      <c r="J159" s="126" t="s">
        <v>24</v>
      </c>
      <c r="K159" s="45" t="s">
        <v>143</v>
      </c>
      <c r="L159" s="142" t="s">
        <v>144</v>
      </c>
      <c r="M159" s="30"/>
      <c r="N159" s="29" t="s">
        <v>145</v>
      </c>
      <c r="O159" s="67" t="s">
        <v>145</v>
      </c>
      <c r="P159" s="65" t="s">
        <v>27</v>
      </c>
      <c r="Q159" s="65" t="s">
        <v>27</v>
      </c>
      <c r="R159" s="48" t="str">
        <f>CONCATENATE("高額医療費共同事業負担金")</f>
        <v>高額医療費共同事業負担金</v>
      </c>
      <c r="S159" s="52" t="s">
        <v>145</v>
      </c>
    </row>
    <row r="160" spans="1:19" ht="12.2" customHeight="1" x14ac:dyDescent="0.15">
      <c r="B160" s="31"/>
      <c r="C160" s="34"/>
      <c r="D160" s="143"/>
      <c r="E160" s="32"/>
      <c r="F160" s="67"/>
      <c r="G160" s="65"/>
      <c r="H160" s="141"/>
      <c r="I160" s="141"/>
      <c r="J160" s="126" t="s">
        <v>23</v>
      </c>
      <c r="K160" s="45" t="s">
        <v>146</v>
      </c>
      <c r="L160" s="142" t="s">
        <v>23</v>
      </c>
      <c r="M160" s="30"/>
      <c r="N160" s="29" t="s">
        <v>23</v>
      </c>
      <c r="O160" s="67" t="s">
        <v>23</v>
      </c>
      <c r="P160" s="65" t="s">
        <v>23</v>
      </c>
      <c r="Q160" s="65" t="s">
        <v>23</v>
      </c>
      <c r="R160" s="48"/>
      <c r="S160" s="52"/>
    </row>
    <row r="161" spans="1:19" ht="6.2" customHeight="1" x14ac:dyDescent="0.15">
      <c r="A161" s="75"/>
      <c r="B161" s="33"/>
      <c r="C161" s="111"/>
      <c r="D161" s="119"/>
      <c r="E161" s="73"/>
      <c r="F161" s="33"/>
      <c r="G161" s="65"/>
      <c r="H161" s="33"/>
      <c r="I161" s="33"/>
      <c r="J161" s="35"/>
      <c r="K161" s="62"/>
      <c r="L161" s="60"/>
      <c r="M161" s="77"/>
      <c r="N161" s="67"/>
      <c r="O161" s="67"/>
      <c r="P161" s="65"/>
      <c r="Q161" s="33"/>
      <c r="R161" s="43"/>
      <c r="S161" s="50"/>
    </row>
    <row r="162" spans="1:19" ht="6.2" customHeight="1" x14ac:dyDescent="0.15">
      <c r="A162" s="75"/>
      <c r="B162" s="33"/>
      <c r="C162" s="111"/>
      <c r="D162" s="121"/>
      <c r="E162" s="37"/>
      <c r="F162" s="70"/>
      <c r="G162" s="133"/>
      <c r="H162" s="36"/>
      <c r="I162" s="70"/>
      <c r="J162" s="127"/>
      <c r="K162" s="44"/>
      <c r="L162" s="58"/>
      <c r="M162" s="77"/>
      <c r="N162" s="68"/>
      <c r="O162" s="68"/>
      <c r="P162" s="107"/>
      <c r="Q162" s="108"/>
      <c r="R162" s="47"/>
      <c r="S162" s="51"/>
    </row>
    <row r="163" spans="1:19" ht="12.2" customHeight="1" x14ac:dyDescent="0.15">
      <c r="B163" s="31"/>
      <c r="C163" s="34"/>
      <c r="D163" s="143" t="s">
        <v>54</v>
      </c>
      <c r="E163" s="32" t="s">
        <v>147</v>
      </c>
      <c r="F163" s="67" t="s">
        <v>148</v>
      </c>
      <c r="G163" s="65" t="s">
        <v>27</v>
      </c>
      <c r="H163" s="141" t="s">
        <v>27</v>
      </c>
      <c r="I163" s="141" t="s">
        <v>148</v>
      </c>
      <c r="J163" s="126"/>
      <c r="K163" s="45" t="s">
        <v>23</v>
      </c>
      <c r="L163" s="142" t="s">
        <v>23</v>
      </c>
      <c r="M163" s="30"/>
      <c r="N163" s="29" t="s">
        <v>149</v>
      </c>
      <c r="O163" s="67" t="s">
        <v>149</v>
      </c>
      <c r="P163" s="65" t="s">
        <v>27</v>
      </c>
      <c r="Q163" s="65" t="s">
        <v>27</v>
      </c>
      <c r="R163" s="48"/>
      <c r="S163" s="52" t="s">
        <v>23</v>
      </c>
    </row>
    <row r="164" spans="1:19" ht="6.2" customHeight="1" x14ac:dyDescent="0.15">
      <c r="A164" s="75"/>
      <c r="B164" s="33"/>
      <c r="C164" s="111"/>
      <c r="D164" s="119"/>
      <c r="E164" s="150" t="s">
        <v>150</v>
      </c>
      <c r="F164" s="34"/>
      <c r="G164" s="65"/>
      <c r="H164" s="33"/>
      <c r="I164" s="33"/>
      <c r="J164" s="35" t="s">
        <v>23</v>
      </c>
      <c r="K164" s="46" t="s">
        <v>23</v>
      </c>
      <c r="L164" s="60" t="s">
        <v>23</v>
      </c>
      <c r="M164" s="77"/>
      <c r="N164" s="64" t="s">
        <v>23</v>
      </c>
      <c r="O164" s="64" t="s">
        <v>23</v>
      </c>
      <c r="P164" s="66" t="s">
        <v>23</v>
      </c>
      <c r="Q164" s="63" t="s">
        <v>23</v>
      </c>
      <c r="R164" s="43"/>
      <c r="S164" s="50" t="s">
        <v>23</v>
      </c>
    </row>
    <row r="165" spans="1:19" ht="6.2" customHeight="1" x14ac:dyDescent="0.15">
      <c r="B165" s="61"/>
      <c r="C165" s="111"/>
      <c r="D165" s="119"/>
      <c r="E165" s="150"/>
      <c r="F165" s="33"/>
      <c r="G165" s="134"/>
      <c r="H165" s="33"/>
      <c r="I165" s="33"/>
      <c r="J165" s="127"/>
      <c r="K165" s="44"/>
      <c r="L165" s="58"/>
      <c r="M165" s="77"/>
      <c r="N165" s="67"/>
      <c r="O165" s="67"/>
      <c r="P165" s="108"/>
      <c r="Q165" s="108"/>
      <c r="R165" s="47"/>
      <c r="S165" s="51"/>
    </row>
    <row r="166" spans="1:19" ht="12.2" customHeight="1" x14ac:dyDescent="0.15">
      <c r="B166" s="31"/>
      <c r="C166" s="34"/>
      <c r="D166" s="143"/>
      <c r="E166" s="32"/>
      <c r="F166" s="67"/>
      <c r="G166" s="65"/>
      <c r="H166" s="141"/>
      <c r="I166" s="141"/>
      <c r="J166" s="126" t="s">
        <v>24</v>
      </c>
      <c r="K166" s="45" t="s">
        <v>147</v>
      </c>
      <c r="L166" s="142" t="s">
        <v>148</v>
      </c>
      <c r="M166" s="30"/>
      <c r="N166" s="29" t="s">
        <v>149</v>
      </c>
      <c r="O166" s="67" t="s">
        <v>149</v>
      </c>
      <c r="P166" s="65" t="s">
        <v>27</v>
      </c>
      <c r="Q166" s="65" t="s">
        <v>27</v>
      </c>
      <c r="R166" s="48" t="str">
        <f>CONCATENATE("特定健康診査等負担金")</f>
        <v>特定健康診査等負担金</v>
      </c>
      <c r="S166" s="52" t="s">
        <v>149</v>
      </c>
    </row>
    <row r="167" spans="1:19" ht="12.2" customHeight="1" x14ac:dyDescent="0.15">
      <c r="B167" s="31"/>
      <c r="C167" s="34"/>
      <c r="D167" s="143"/>
      <c r="E167" s="32"/>
      <c r="F167" s="67"/>
      <c r="G167" s="65"/>
      <c r="H167" s="141"/>
      <c r="I167" s="141"/>
      <c r="J167" s="126" t="s">
        <v>23</v>
      </c>
      <c r="K167" s="45" t="s">
        <v>150</v>
      </c>
      <c r="L167" s="142" t="s">
        <v>23</v>
      </c>
      <c r="M167" s="30"/>
      <c r="N167" s="29" t="s">
        <v>23</v>
      </c>
      <c r="O167" s="67" t="s">
        <v>23</v>
      </c>
      <c r="P167" s="65" t="s">
        <v>23</v>
      </c>
      <c r="Q167" s="65" t="s">
        <v>23</v>
      </c>
      <c r="R167" s="48"/>
      <c r="S167" s="52"/>
    </row>
    <row r="168" spans="1:19" ht="6.2" customHeight="1" x14ac:dyDescent="0.15">
      <c r="A168" s="75"/>
      <c r="B168" s="74"/>
      <c r="C168" s="113"/>
      <c r="D168" s="122"/>
      <c r="E168" s="40"/>
      <c r="F168" s="71"/>
      <c r="G168" s="132"/>
      <c r="H168" s="104"/>
      <c r="I168" s="104"/>
      <c r="J168" s="128"/>
      <c r="K168" s="59"/>
      <c r="L168" s="41"/>
      <c r="M168" s="77"/>
      <c r="N168" s="64"/>
      <c r="O168" s="64"/>
      <c r="P168" s="66"/>
      <c r="Q168" s="66"/>
      <c r="R168" s="49"/>
      <c r="S168" s="54"/>
    </row>
    <row r="169" spans="1:19" ht="6.2" customHeight="1" x14ac:dyDescent="0.15">
      <c r="A169" s="75"/>
      <c r="B169" s="33"/>
      <c r="C169" s="111"/>
      <c r="D169" s="119"/>
      <c r="E169" s="32"/>
      <c r="F169" s="33"/>
      <c r="G169" s="65"/>
      <c r="H169" s="33"/>
      <c r="I169" s="33"/>
      <c r="J169" s="35"/>
      <c r="K169" s="62"/>
      <c r="L169" s="38"/>
      <c r="M169" s="77"/>
      <c r="N169" s="68"/>
      <c r="O169" s="68"/>
      <c r="P169" s="108"/>
      <c r="Q169" s="108"/>
      <c r="R169" s="47"/>
      <c r="S169" s="51"/>
    </row>
    <row r="170" spans="1:19" ht="12.2" customHeight="1" x14ac:dyDescent="0.15">
      <c r="B170" s="31"/>
      <c r="C170" s="34" t="s">
        <v>46</v>
      </c>
      <c r="D170" s="143"/>
      <c r="E170" s="32" t="s">
        <v>151</v>
      </c>
      <c r="F170" s="67" t="s">
        <v>152</v>
      </c>
      <c r="G170" s="65" t="s">
        <v>27</v>
      </c>
      <c r="H170" s="141" t="s">
        <v>27</v>
      </c>
      <c r="I170" s="141" t="s">
        <v>152</v>
      </c>
      <c r="J170" s="126"/>
      <c r="K170" s="45" t="s">
        <v>23</v>
      </c>
      <c r="L170" s="142" t="s">
        <v>23</v>
      </c>
      <c r="M170" s="30"/>
      <c r="N170" s="29" t="s">
        <v>153</v>
      </c>
      <c r="O170" s="67" t="s">
        <v>153</v>
      </c>
      <c r="P170" s="65" t="s">
        <v>27</v>
      </c>
      <c r="Q170" s="65" t="s">
        <v>27</v>
      </c>
      <c r="R170" s="48"/>
      <c r="S170" s="52" t="s">
        <v>23</v>
      </c>
    </row>
    <row r="171" spans="1:19" ht="6.2" customHeight="1" x14ac:dyDescent="0.15">
      <c r="A171" s="75"/>
      <c r="B171" s="33"/>
      <c r="C171" s="111"/>
      <c r="D171" s="119"/>
      <c r="E171" s="73"/>
      <c r="F171" s="33"/>
      <c r="G171" s="65"/>
      <c r="H171" s="33"/>
      <c r="I171" s="33"/>
      <c r="J171" s="35"/>
      <c r="K171" s="62"/>
      <c r="L171" s="60"/>
      <c r="M171" s="77"/>
      <c r="N171" s="67"/>
      <c r="O171" s="67"/>
      <c r="P171" s="65"/>
      <c r="Q171" s="33"/>
      <c r="R171" s="43"/>
      <c r="S171" s="50"/>
    </row>
    <row r="172" spans="1:19" ht="6.2" customHeight="1" x14ac:dyDescent="0.15">
      <c r="A172" s="75"/>
      <c r="B172" s="33"/>
      <c r="C172" s="111"/>
      <c r="D172" s="121"/>
      <c r="E172" s="37"/>
      <c r="F172" s="70"/>
      <c r="G172" s="133"/>
      <c r="H172" s="36"/>
      <c r="I172" s="70"/>
      <c r="J172" s="127"/>
      <c r="K172" s="44"/>
      <c r="L172" s="58"/>
      <c r="M172" s="77"/>
      <c r="N172" s="68"/>
      <c r="O172" s="68"/>
      <c r="P172" s="107"/>
      <c r="Q172" s="108"/>
      <c r="R172" s="47"/>
      <c r="S172" s="51"/>
    </row>
    <row r="173" spans="1:19" ht="12.2" customHeight="1" x14ac:dyDescent="0.15">
      <c r="B173" s="31"/>
      <c r="C173" s="34"/>
      <c r="D173" s="143" t="s">
        <v>24</v>
      </c>
      <c r="E173" s="32" t="s">
        <v>154</v>
      </c>
      <c r="F173" s="67" t="s">
        <v>152</v>
      </c>
      <c r="G173" s="65" t="s">
        <v>27</v>
      </c>
      <c r="H173" s="141" t="s">
        <v>27</v>
      </c>
      <c r="I173" s="141" t="s">
        <v>152</v>
      </c>
      <c r="J173" s="126"/>
      <c r="K173" s="45" t="s">
        <v>23</v>
      </c>
      <c r="L173" s="142" t="s">
        <v>23</v>
      </c>
      <c r="M173" s="30"/>
      <c r="N173" s="29" t="s">
        <v>153</v>
      </c>
      <c r="O173" s="67" t="s">
        <v>153</v>
      </c>
      <c r="P173" s="65" t="s">
        <v>27</v>
      </c>
      <c r="Q173" s="65" t="s">
        <v>27</v>
      </c>
      <c r="R173" s="48"/>
      <c r="S173" s="52" t="s">
        <v>23</v>
      </c>
    </row>
    <row r="174" spans="1:19" ht="6.2" customHeight="1" x14ac:dyDescent="0.15">
      <c r="A174" s="75"/>
      <c r="B174" s="33"/>
      <c r="C174" s="111"/>
      <c r="D174" s="119"/>
      <c r="E174" s="150"/>
      <c r="F174" s="34"/>
      <c r="G174" s="65"/>
      <c r="H174" s="33"/>
      <c r="I174" s="33"/>
      <c r="J174" s="35" t="s">
        <v>23</v>
      </c>
      <c r="K174" s="46" t="s">
        <v>23</v>
      </c>
      <c r="L174" s="60" t="s">
        <v>23</v>
      </c>
      <c r="M174" s="77"/>
      <c r="N174" s="64" t="s">
        <v>23</v>
      </c>
      <c r="O174" s="64" t="s">
        <v>23</v>
      </c>
      <c r="P174" s="66" t="s">
        <v>23</v>
      </c>
      <c r="Q174" s="63" t="s">
        <v>23</v>
      </c>
      <c r="R174" s="43"/>
      <c r="S174" s="50" t="s">
        <v>23</v>
      </c>
    </row>
    <row r="175" spans="1:19" ht="6.2" customHeight="1" x14ac:dyDescent="0.15">
      <c r="B175" s="61"/>
      <c r="C175" s="111"/>
      <c r="D175" s="119"/>
      <c r="E175" s="150"/>
      <c r="F175" s="33"/>
      <c r="G175" s="134"/>
      <c r="H175" s="33"/>
      <c r="I175" s="33"/>
      <c r="J175" s="127"/>
      <c r="K175" s="44"/>
      <c r="L175" s="58"/>
      <c r="M175" s="77"/>
      <c r="N175" s="67"/>
      <c r="O175" s="67"/>
      <c r="P175" s="108"/>
      <c r="Q175" s="108"/>
      <c r="R175" s="47"/>
      <c r="S175" s="51"/>
    </row>
    <row r="176" spans="1:19" ht="12.2" customHeight="1" x14ac:dyDescent="0.15">
      <c r="B176" s="31"/>
      <c r="C176" s="34"/>
      <c r="D176" s="143"/>
      <c r="E176" s="32"/>
      <c r="F176" s="67"/>
      <c r="G176" s="65"/>
      <c r="H176" s="141"/>
      <c r="I176" s="141"/>
      <c r="J176" s="126" t="s">
        <v>24</v>
      </c>
      <c r="K176" s="45" t="s">
        <v>154</v>
      </c>
      <c r="L176" s="142" t="s">
        <v>152</v>
      </c>
      <c r="M176" s="30"/>
      <c r="N176" s="29" t="s">
        <v>153</v>
      </c>
      <c r="O176" s="67" t="s">
        <v>153</v>
      </c>
      <c r="P176" s="65" t="s">
        <v>27</v>
      </c>
      <c r="Q176" s="65" t="s">
        <v>27</v>
      </c>
      <c r="R176" s="48" t="str">
        <f>CONCATENATE("特別調整交付金")</f>
        <v>特別調整交付金</v>
      </c>
      <c r="S176" s="52" t="s">
        <v>155</v>
      </c>
    </row>
    <row r="177" spans="1:19" ht="12.2" customHeight="1" x14ac:dyDescent="0.15">
      <c r="B177" s="31"/>
      <c r="C177" s="34"/>
      <c r="D177" s="143"/>
      <c r="E177" s="32"/>
      <c r="F177" s="67"/>
      <c r="G177" s="65"/>
      <c r="H177" s="141"/>
      <c r="I177" s="141"/>
      <c r="J177" s="126"/>
      <c r="K177" s="45"/>
      <c r="L177" s="142"/>
      <c r="M177" s="30"/>
      <c r="N177" s="29"/>
      <c r="O177" s="67"/>
      <c r="P177" s="65"/>
      <c r="Q177" s="65"/>
      <c r="R177" s="48" t="str">
        <f>CONCATENATE("普通調整交付金")</f>
        <v>普通調整交付金</v>
      </c>
      <c r="S177" s="52" t="s">
        <v>156</v>
      </c>
    </row>
    <row r="178" spans="1:19" ht="6.2" customHeight="1" x14ac:dyDescent="0.15">
      <c r="A178" s="75"/>
      <c r="B178" s="33"/>
      <c r="C178" s="111"/>
      <c r="D178" s="120"/>
      <c r="E178" s="72"/>
      <c r="F178" s="33"/>
      <c r="G178" s="33"/>
      <c r="H178" s="33"/>
      <c r="I178" s="33"/>
      <c r="J178" s="35"/>
      <c r="K178" s="62"/>
      <c r="L178" s="41"/>
      <c r="M178" s="77"/>
      <c r="N178" s="67"/>
      <c r="O178" s="67"/>
      <c r="P178" s="64"/>
      <c r="Q178" s="33"/>
      <c r="R178" s="56"/>
      <c r="S178" s="50"/>
    </row>
    <row r="179" spans="1:19" ht="6.2" customHeight="1" x14ac:dyDescent="0.15">
      <c r="A179" s="75"/>
      <c r="B179" s="70"/>
      <c r="C179" s="112"/>
      <c r="D179" s="121"/>
      <c r="E179" s="37"/>
      <c r="F179" s="70"/>
      <c r="G179" s="108"/>
      <c r="H179" s="70"/>
      <c r="I179" s="70"/>
      <c r="J179" s="127"/>
      <c r="K179" s="44"/>
      <c r="L179" s="38"/>
      <c r="M179" s="77"/>
      <c r="N179" s="68"/>
      <c r="O179" s="68"/>
      <c r="P179" s="108"/>
      <c r="Q179" s="108"/>
      <c r="R179" s="47"/>
      <c r="S179" s="51"/>
    </row>
    <row r="180" spans="1:19" ht="12.2" customHeight="1" x14ac:dyDescent="0.15">
      <c r="B180" s="31" t="s">
        <v>69</v>
      </c>
      <c r="C180" s="34"/>
      <c r="D180" s="143"/>
      <c r="E180" s="32" t="s">
        <v>157</v>
      </c>
      <c r="F180" s="67" t="s">
        <v>158</v>
      </c>
      <c r="G180" s="65" t="s">
        <v>27</v>
      </c>
      <c r="H180" s="141" t="s">
        <v>27</v>
      </c>
      <c r="I180" s="141" t="s">
        <v>158</v>
      </c>
      <c r="J180" s="126"/>
      <c r="K180" s="45" t="s">
        <v>23</v>
      </c>
      <c r="L180" s="142" t="s">
        <v>23</v>
      </c>
      <c r="M180" s="30"/>
      <c r="N180" s="29" t="s">
        <v>159</v>
      </c>
      <c r="O180" s="67" t="s">
        <v>159</v>
      </c>
      <c r="P180" s="65" t="s">
        <v>27</v>
      </c>
      <c r="Q180" s="65" t="s">
        <v>27</v>
      </c>
      <c r="R180" s="48"/>
      <c r="S180" s="52" t="s">
        <v>23</v>
      </c>
    </row>
    <row r="181" spans="1:19" ht="12.2" customHeight="1" x14ac:dyDescent="0.15">
      <c r="B181" s="31"/>
      <c r="C181" s="34"/>
      <c r="D181" s="143"/>
      <c r="E181" s="32" t="s">
        <v>139</v>
      </c>
      <c r="F181" s="67"/>
      <c r="G181" s="65"/>
      <c r="H181" s="141"/>
      <c r="I181" s="141"/>
      <c r="J181" s="126"/>
      <c r="K181" s="45"/>
      <c r="L181" s="142"/>
      <c r="M181" s="30"/>
      <c r="N181" s="29"/>
      <c r="O181" s="67"/>
      <c r="P181" s="65"/>
      <c r="Q181" s="65"/>
      <c r="R181" s="48"/>
      <c r="S181" s="52"/>
    </row>
    <row r="182" spans="1:19" ht="6.2" customHeight="1" x14ac:dyDescent="0.15">
      <c r="A182" s="75"/>
      <c r="B182" s="74"/>
      <c r="C182" s="113"/>
      <c r="D182" s="122"/>
      <c r="E182" s="40"/>
      <c r="F182" s="71"/>
      <c r="G182" s="132"/>
      <c r="H182" s="104"/>
      <c r="I182" s="104"/>
      <c r="J182" s="128"/>
      <c r="K182" s="59"/>
      <c r="L182" s="41"/>
      <c r="M182" s="77"/>
      <c r="N182" s="64"/>
      <c r="O182" s="64"/>
      <c r="P182" s="66"/>
      <c r="Q182" s="66"/>
      <c r="R182" s="49"/>
      <c r="S182" s="54"/>
    </row>
    <row r="183" spans="1:19" ht="6.2" customHeight="1" x14ac:dyDescent="0.15">
      <c r="A183" s="75"/>
      <c r="B183" s="33"/>
      <c r="C183" s="111"/>
      <c r="D183" s="119"/>
      <c r="E183" s="32"/>
      <c r="F183" s="33"/>
      <c r="G183" s="65"/>
      <c r="H183" s="33"/>
      <c r="I183" s="33"/>
      <c r="J183" s="35"/>
      <c r="K183" s="62"/>
      <c r="L183" s="38"/>
      <c r="M183" s="77"/>
      <c r="N183" s="68"/>
      <c r="O183" s="68"/>
      <c r="P183" s="108"/>
      <c r="Q183" s="108"/>
      <c r="R183" s="47"/>
      <c r="S183" s="51"/>
    </row>
    <row r="184" spans="1:19" ht="12.2" customHeight="1" x14ac:dyDescent="0.15">
      <c r="B184" s="31"/>
      <c r="C184" s="34" t="s">
        <v>24</v>
      </c>
      <c r="D184" s="143"/>
      <c r="E184" s="32" t="s">
        <v>157</v>
      </c>
      <c r="F184" s="67" t="s">
        <v>158</v>
      </c>
      <c r="G184" s="65" t="s">
        <v>27</v>
      </c>
      <c r="H184" s="141" t="s">
        <v>27</v>
      </c>
      <c r="I184" s="141" t="s">
        <v>158</v>
      </c>
      <c r="J184" s="126"/>
      <c r="K184" s="45" t="s">
        <v>23</v>
      </c>
      <c r="L184" s="142" t="s">
        <v>23</v>
      </c>
      <c r="M184" s="30"/>
      <c r="N184" s="29" t="s">
        <v>159</v>
      </c>
      <c r="O184" s="67" t="s">
        <v>159</v>
      </c>
      <c r="P184" s="65" t="s">
        <v>27</v>
      </c>
      <c r="Q184" s="65" t="s">
        <v>27</v>
      </c>
      <c r="R184" s="48"/>
      <c r="S184" s="52" t="s">
        <v>23</v>
      </c>
    </row>
    <row r="185" spans="1:19" ht="12.2" customHeight="1" x14ac:dyDescent="0.15">
      <c r="B185" s="31"/>
      <c r="C185" s="34"/>
      <c r="D185" s="143"/>
      <c r="E185" s="32" t="s">
        <v>139</v>
      </c>
      <c r="F185" s="67"/>
      <c r="G185" s="65"/>
      <c r="H185" s="141"/>
      <c r="I185" s="141"/>
      <c r="J185" s="126"/>
      <c r="K185" s="45"/>
      <c r="L185" s="142"/>
      <c r="M185" s="30"/>
      <c r="N185" s="29"/>
      <c r="O185" s="67"/>
      <c r="P185" s="65"/>
      <c r="Q185" s="65"/>
      <c r="R185" s="48"/>
      <c r="S185" s="52"/>
    </row>
    <row r="186" spans="1:19" ht="6.2" customHeight="1" x14ac:dyDescent="0.15">
      <c r="A186" s="75"/>
      <c r="B186" s="33"/>
      <c r="C186" s="111"/>
      <c r="D186" s="119"/>
      <c r="E186" s="73"/>
      <c r="F186" s="33"/>
      <c r="G186" s="65"/>
      <c r="H186" s="33"/>
      <c r="I186" s="33"/>
      <c r="J186" s="35"/>
      <c r="K186" s="62"/>
      <c r="L186" s="60"/>
      <c r="M186" s="77"/>
      <c r="N186" s="67"/>
      <c r="O186" s="67"/>
      <c r="P186" s="65"/>
      <c r="Q186" s="33"/>
      <c r="R186" s="43"/>
      <c r="S186" s="50"/>
    </row>
    <row r="187" spans="1:19" ht="6.2" customHeight="1" x14ac:dyDescent="0.15">
      <c r="A187" s="75"/>
      <c r="B187" s="33"/>
      <c r="C187" s="111"/>
      <c r="D187" s="121"/>
      <c r="E187" s="37"/>
      <c r="F187" s="70"/>
      <c r="G187" s="133"/>
      <c r="H187" s="36"/>
      <c r="I187" s="70"/>
      <c r="J187" s="127"/>
      <c r="K187" s="44"/>
      <c r="L187" s="58"/>
      <c r="M187" s="77"/>
      <c r="N187" s="68"/>
      <c r="O187" s="68"/>
      <c r="P187" s="107"/>
      <c r="Q187" s="108"/>
      <c r="R187" s="47"/>
      <c r="S187" s="51"/>
    </row>
    <row r="188" spans="1:19" ht="12.2" customHeight="1" x14ac:dyDescent="0.15">
      <c r="B188" s="31"/>
      <c r="C188" s="34"/>
      <c r="D188" s="143" t="s">
        <v>24</v>
      </c>
      <c r="E188" s="32" t="s">
        <v>157</v>
      </c>
      <c r="F188" s="67" t="s">
        <v>158</v>
      </c>
      <c r="G188" s="65" t="s">
        <v>27</v>
      </c>
      <c r="H188" s="141" t="s">
        <v>27</v>
      </c>
      <c r="I188" s="141" t="s">
        <v>158</v>
      </c>
      <c r="J188" s="126"/>
      <c r="K188" s="45" t="s">
        <v>23</v>
      </c>
      <c r="L188" s="142" t="s">
        <v>23</v>
      </c>
      <c r="M188" s="30"/>
      <c r="N188" s="29" t="s">
        <v>159</v>
      </c>
      <c r="O188" s="67" t="s">
        <v>159</v>
      </c>
      <c r="P188" s="65" t="s">
        <v>27</v>
      </c>
      <c r="Q188" s="65" t="s">
        <v>27</v>
      </c>
      <c r="R188" s="48"/>
      <c r="S188" s="52" t="s">
        <v>23</v>
      </c>
    </row>
    <row r="189" spans="1:19" ht="6.2" customHeight="1" x14ac:dyDescent="0.15">
      <c r="A189" s="75"/>
      <c r="B189" s="33"/>
      <c r="C189" s="111"/>
      <c r="D189" s="119"/>
      <c r="E189" s="150" t="s">
        <v>139</v>
      </c>
      <c r="F189" s="34"/>
      <c r="G189" s="65"/>
      <c r="H189" s="33"/>
      <c r="I189" s="33"/>
      <c r="J189" s="35" t="s">
        <v>23</v>
      </c>
      <c r="K189" s="46" t="s">
        <v>23</v>
      </c>
      <c r="L189" s="60" t="s">
        <v>23</v>
      </c>
      <c r="M189" s="77"/>
      <c r="N189" s="64" t="s">
        <v>23</v>
      </c>
      <c r="O189" s="64" t="s">
        <v>23</v>
      </c>
      <c r="P189" s="66" t="s">
        <v>23</v>
      </c>
      <c r="Q189" s="63" t="s">
        <v>23</v>
      </c>
      <c r="R189" s="43"/>
      <c r="S189" s="50" t="s">
        <v>23</v>
      </c>
    </row>
    <row r="190" spans="1:19" ht="6.2" customHeight="1" x14ac:dyDescent="0.15">
      <c r="B190" s="61"/>
      <c r="C190" s="111"/>
      <c r="D190" s="119"/>
      <c r="E190" s="150"/>
      <c r="F190" s="33"/>
      <c r="G190" s="134"/>
      <c r="H190" s="33"/>
      <c r="I190" s="33"/>
      <c r="J190" s="127"/>
      <c r="K190" s="44"/>
      <c r="L190" s="58"/>
      <c r="M190" s="77"/>
      <c r="N190" s="67"/>
      <c r="O190" s="67"/>
      <c r="P190" s="108"/>
      <c r="Q190" s="108"/>
      <c r="R190" s="47"/>
      <c r="S190" s="51"/>
    </row>
    <row r="191" spans="1:19" ht="12.2" customHeight="1" x14ac:dyDescent="0.15">
      <c r="B191" s="31"/>
      <c r="C191" s="34"/>
      <c r="D191" s="143"/>
      <c r="E191" s="32"/>
      <c r="F191" s="67"/>
      <c r="G191" s="65"/>
      <c r="H191" s="141"/>
      <c r="I191" s="141"/>
      <c r="J191" s="126" t="s">
        <v>24</v>
      </c>
      <c r="K191" s="45" t="s">
        <v>140</v>
      </c>
      <c r="L191" s="142" t="s">
        <v>160</v>
      </c>
      <c r="M191" s="30"/>
      <c r="N191" s="29" t="s">
        <v>159</v>
      </c>
      <c r="O191" s="67" t="s">
        <v>159</v>
      </c>
      <c r="P191" s="65" t="s">
        <v>27</v>
      </c>
      <c r="Q191" s="65" t="s">
        <v>27</v>
      </c>
      <c r="R191" s="48" t="str">
        <f>CONCATENATE("療養給付費等交付金療養諸費分")</f>
        <v>療養給付費等交付金療養諸費分</v>
      </c>
      <c r="S191" s="52" t="s">
        <v>161</v>
      </c>
    </row>
    <row r="192" spans="1:19" ht="12.2" customHeight="1" x14ac:dyDescent="0.15">
      <c r="B192" s="31"/>
      <c r="C192" s="34"/>
      <c r="D192" s="143"/>
      <c r="E192" s="32"/>
      <c r="F192" s="67"/>
      <c r="G192" s="65"/>
      <c r="H192" s="141"/>
      <c r="I192" s="141"/>
      <c r="J192" s="126" t="s">
        <v>23</v>
      </c>
      <c r="K192" s="45" t="s">
        <v>23</v>
      </c>
      <c r="L192" s="142" t="s">
        <v>23</v>
      </c>
      <c r="M192" s="30"/>
      <c r="N192" s="29" t="s">
        <v>23</v>
      </c>
      <c r="O192" s="67" t="s">
        <v>23</v>
      </c>
      <c r="P192" s="65" t="s">
        <v>23</v>
      </c>
      <c r="Q192" s="65" t="s">
        <v>23</v>
      </c>
      <c r="R192" s="48" t="str">
        <f>CONCATENATE("療養給付費等交付金後期高齢者支援金退職者等分")</f>
        <v>療養給付費等交付金後期高齢者支援金退職者等分</v>
      </c>
      <c r="S192" s="52" t="s">
        <v>162</v>
      </c>
    </row>
    <row r="193" spans="1:19" ht="12.2" customHeight="1" x14ac:dyDescent="0.15">
      <c r="B193" s="31"/>
      <c r="C193" s="34"/>
      <c r="D193" s="143"/>
      <c r="E193" s="32"/>
      <c r="F193" s="67"/>
      <c r="G193" s="65"/>
      <c r="H193" s="141"/>
      <c r="I193" s="141"/>
      <c r="J193" s="126" t="s">
        <v>23</v>
      </c>
      <c r="K193" s="45" t="s">
        <v>23</v>
      </c>
      <c r="L193" s="142" t="s">
        <v>23</v>
      </c>
      <c r="M193" s="30"/>
      <c r="N193" s="29" t="s">
        <v>23</v>
      </c>
      <c r="O193" s="67" t="s">
        <v>23</v>
      </c>
      <c r="P193" s="65" t="s">
        <v>23</v>
      </c>
      <c r="Q193" s="65" t="s">
        <v>23</v>
      </c>
      <c r="R193" s="48" t="str">
        <f>CONCATENATE("療養給付費等交付金調整対象基準額")</f>
        <v>療養給付費等交付金調整対象基準額</v>
      </c>
      <c r="S193" s="52" t="s">
        <v>163</v>
      </c>
    </row>
    <row r="194" spans="1:19" ht="6.2" customHeight="1" x14ac:dyDescent="0.15">
      <c r="A194" s="75"/>
      <c r="B194" s="33"/>
      <c r="C194" s="111"/>
      <c r="D194" s="119"/>
      <c r="E194" s="150"/>
      <c r="F194" s="34"/>
      <c r="G194" s="65"/>
      <c r="H194" s="33"/>
      <c r="I194" s="33"/>
      <c r="J194" s="35" t="s">
        <v>23</v>
      </c>
      <c r="K194" s="46" t="s">
        <v>23</v>
      </c>
      <c r="L194" s="60" t="s">
        <v>23</v>
      </c>
      <c r="M194" s="77"/>
      <c r="N194" s="64" t="s">
        <v>23</v>
      </c>
      <c r="O194" s="64" t="s">
        <v>23</v>
      </c>
      <c r="P194" s="66" t="s">
        <v>23</v>
      </c>
      <c r="Q194" s="63" t="s">
        <v>23</v>
      </c>
      <c r="R194" s="43"/>
      <c r="S194" s="50" t="s">
        <v>23</v>
      </c>
    </row>
    <row r="195" spans="1:19" ht="6.2" customHeight="1" x14ac:dyDescent="0.15">
      <c r="B195" s="61"/>
      <c r="C195" s="111"/>
      <c r="D195" s="119"/>
      <c r="E195" s="150"/>
      <c r="F195" s="33"/>
      <c r="G195" s="134"/>
      <c r="H195" s="33"/>
      <c r="I195" s="33"/>
      <c r="J195" s="127"/>
      <c r="K195" s="44"/>
      <c r="L195" s="58"/>
      <c r="M195" s="77"/>
      <c r="N195" s="67"/>
      <c r="O195" s="67"/>
      <c r="P195" s="108"/>
      <c r="Q195" s="108"/>
      <c r="R195" s="47"/>
      <c r="S195" s="51"/>
    </row>
    <row r="196" spans="1:19" ht="12.2" customHeight="1" x14ac:dyDescent="0.15">
      <c r="B196" s="31"/>
      <c r="C196" s="34"/>
      <c r="D196" s="143"/>
      <c r="E196" s="32"/>
      <c r="F196" s="67"/>
      <c r="G196" s="65"/>
      <c r="H196" s="141"/>
      <c r="I196" s="141"/>
      <c r="J196" s="126" t="s">
        <v>46</v>
      </c>
      <c r="K196" s="45" t="s">
        <v>142</v>
      </c>
      <c r="L196" s="142" t="s">
        <v>120</v>
      </c>
      <c r="M196" s="30"/>
      <c r="N196" s="29" t="s">
        <v>27</v>
      </c>
      <c r="O196" s="67" t="s">
        <v>27</v>
      </c>
      <c r="P196" s="65" t="s">
        <v>27</v>
      </c>
      <c r="Q196" s="65" t="s">
        <v>27</v>
      </c>
      <c r="R196" s="48"/>
      <c r="S196" s="52" t="s">
        <v>23</v>
      </c>
    </row>
    <row r="197" spans="1:19" ht="6.2" customHeight="1" x14ac:dyDescent="0.15">
      <c r="A197" s="75"/>
      <c r="B197" s="33"/>
      <c r="C197" s="111"/>
      <c r="D197" s="120"/>
      <c r="E197" s="72"/>
      <c r="F197" s="33"/>
      <c r="G197" s="33"/>
      <c r="H197" s="33"/>
      <c r="I197" s="33"/>
      <c r="J197" s="35"/>
      <c r="K197" s="62"/>
      <c r="L197" s="41"/>
      <c r="M197" s="77"/>
      <c r="N197" s="67"/>
      <c r="O197" s="67"/>
      <c r="P197" s="64"/>
      <c r="Q197" s="33"/>
      <c r="R197" s="56"/>
      <c r="S197" s="50"/>
    </row>
    <row r="198" spans="1:19" ht="6.2" customHeight="1" x14ac:dyDescent="0.15">
      <c r="A198" s="75"/>
      <c r="B198" s="70"/>
      <c r="C198" s="112"/>
      <c r="D198" s="121"/>
      <c r="E198" s="37"/>
      <c r="F198" s="70"/>
      <c r="G198" s="108"/>
      <c r="H198" s="70"/>
      <c r="I198" s="70"/>
      <c r="J198" s="127"/>
      <c r="K198" s="44"/>
      <c r="L198" s="38"/>
      <c r="M198" s="77"/>
      <c r="N198" s="68"/>
      <c r="O198" s="68"/>
      <c r="P198" s="108"/>
      <c r="Q198" s="108"/>
      <c r="R198" s="47"/>
      <c r="S198" s="51"/>
    </row>
    <row r="199" spans="1:19" ht="12.2" customHeight="1" x14ac:dyDescent="0.15">
      <c r="B199" s="31" t="s">
        <v>76</v>
      </c>
      <c r="C199" s="34"/>
      <c r="D199" s="143"/>
      <c r="E199" s="32" t="s">
        <v>164</v>
      </c>
      <c r="F199" s="67" t="s">
        <v>165</v>
      </c>
      <c r="G199" s="65" t="s">
        <v>27</v>
      </c>
      <c r="H199" s="141" t="s">
        <v>27</v>
      </c>
      <c r="I199" s="141" t="s">
        <v>165</v>
      </c>
      <c r="J199" s="126"/>
      <c r="K199" s="45" t="s">
        <v>23</v>
      </c>
      <c r="L199" s="142" t="s">
        <v>23</v>
      </c>
      <c r="M199" s="30"/>
      <c r="N199" s="29" t="s">
        <v>166</v>
      </c>
      <c r="O199" s="67" t="s">
        <v>166</v>
      </c>
      <c r="P199" s="65" t="s">
        <v>27</v>
      </c>
      <c r="Q199" s="65" t="s">
        <v>27</v>
      </c>
      <c r="R199" s="48"/>
      <c r="S199" s="52" t="s">
        <v>23</v>
      </c>
    </row>
    <row r="200" spans="1:19" ht="6.2" customHeight="1" x14ac:dyDescent="0.15">
      <c r="A200" s="75"/>
      <c r="B200" s="74"/>
      <c r="C200" s="113"/>
      <c r="D200" s="122"/>
      <c r="E200" s="40"/>
      <c r="F200" s="71"/>
      <c r="G200" s="132"/>
      <c r="H200" s="104"/>
      <c r="I200" s="104"/>
      <c r="J200" s="128"/>
      <c r="K200" s="59"/>
      <c r="L200" s="41"/>
      <c r="M200" s="77"/>
      <c r="N200" s="64"/>
      <c r="O200" s="64"/>
      <c r="P200" s="66"/>
      <c r="Q200" s="66"/>
      <c r="R200" s="49"/>
      <c r="S200" s="54"/>
    </row>
    <row r="201" spans="1:19" ht="6.2" customHeight="1" x14ac:dyDescent="0.15">
      <c r="A201" s="75"/>
      <c r="B201" s="33"/>
      <c r="C201" s="111"/>
      <c r="D201" s="119"/>
      <c r="E201" s="32"/>
      <c r="F201" s="33"/>
      <c r="G201" s="65"/>
      <c r="H201" s="33"/>
      <c r="I201" s="33"/>
      <c r="J201" s="35"/>
      <c r="K201" s="62"/>
      <c r="L201" s="38"/>
      <c r="M201" s="77"/>
      <c r="N201" s="68"/>
      <c r="O201" s="68"/>
      <c r="P201" s="108"/>
      <c r="Q201" s="108"/>
      <c r="R201" s="47"/>
      <c r="S201" s="51"/>
    </row>
    <row r="202" spans="1:19" ht="12.2" customHeight="1" x14ac:dyDescent="0.15">
      <c r="B202" s="31"/>
      <c r="C202" s="34" t="s">
        <v>24</v>
      </c>
      <c r="D202" s="143"/>
      <c r="E202" s="32" t="s">
        <v>164</v>
      </c>
      <c r="F202" s="67" t="s">
        <v>165</v>
      </c>
      <c r="G202" s="65" t="s">
        <v>27</v>
      </c>
      <c r="H202" s="141" t="s">
        <v>27</v>
      </c>
      <c r="I202" s="141" t="s">
        <v>165</v>
      </c>
      <c r="J202" s="126"/>
      <c r="K202" s="45" t="s">
        <v>23</v>
      </c>
      <c r="L202" s="142" t="s">
        <v>23</v>
      </c>
      <c r="M202" s="30"/>
      <c r="N202" s="29" t="s">
        <v>166</v>
      </c>
      <c r="O202" s="67" t="s">
        <v>166</v>
      </c>
      <c r="P202" s="65" t="s">
        <v>27</v>
      </c>
      <c r="Q202" s="65" t="s">
        <v>27</v>
      </c>
      <c r="R202" s="48"/>
      <c r="S202" s="52" t="s">
        <v>23</v>
      </c>
    </row>
    <row r="203" spans="1:19" ht="6.2" customHeight="1" x14ac:dyDescent="0.15">
      <c r="A203" s="75"/>
      <c r="B203" s="33"/>
      <c r="C203" s="111"/>
      <c r="D203" s="119"/>
      <c r="E203" s="73"/>
      <c r="F203" s="33"/>
      <c r="G203" s="65"/>
      <c r="H203" s="33"/>
      <c r="I203" s="33"/>
      <c r="J203" s="35"/>
      <c r="K203" s="62"/>
      <c r="L203" s="60"/>
      <c r="M203" s="77"/>
      <c r="N203" s="67"/>
      <c r="O203" s="67"/>
      <c r="P203" s="65"/>
      <c r="Q203" s="33"/>
      <c r="R203" s="43"/>
      <c r="S203" s="50"/>
    </row>
    <row r="204" spans="1:19" ht="6.2" customHeight="1" x14ac:dyDescent="0.15">
      <c r="A204" s="75"/>
      <c r="B204" s="33"/>
      <c r="C204" s="111"/>
      <c r="D204" s="121"/>
      <c r="E204" s="37"/>
      <c r="F204" s="70"/>
      <c r="G204" s="133"/>
      <c r="H204" s="36"/>
      <c r="I204" s="70"/>
      <c r="J204" s="127"/>
      <c r="K204" s="44"/>
      <c r="L204" s="58"/>
      <c r="M204" s="77"/>
      <c r="N204" s="68"/>
      <c r="O204" s="68"/>
      <c r="P204" s="107"/>
      <c r="Q204" s="108"/>
      <c r="R204" s="47"/>
      <c r="S204" s="51"/>
    </row>
    <row r="205" spans="1:19" ht="12.2" customHeight="1" x14ac:dyDescent="0.15">
      <c r="B205" s="31"/>
      <c r="C205" s="34"/>
      <c r="D205" s="143" t="s">
        <v>24</v>
      </c>
      <c r="E205" s="32" t="s">
        <v>164</v>
      </c>
      <c r="F205" s="67" t="s">
        <v>165</v>
      </c>
      <c r="G205" s="65" t="s">
        <v>27</v>
      </c>
      <c r="H205" s="141" t="s">
        <v>27</v>
      </c>
      <c r="I205" s="141" t="s">
        <v>165</v>
      </c>
      <c r="J205" s="126"/>
      <c r="K205" s="45" t="s">
        <v>23</v>
      </c>
      <c r="L205" s="142" t="s">
        <v>23</v>
      </c>
      <c r="M205" s="30"/>
      <c r="N205" s="29" t="s">
        <v>166</v>
      </c>
      <c r="O205" s="67" t="s">
        <v>166</v>
      </c>
      <c r="P205" s="65" t="s">
        <v>27</v>
      </c>
      <c r="Q205" s="65" t="s">
        <v>27</v>
      </c>
      <c r="R205" s="48"/>
      <c r="S205" s="52" t="s">
        <v>23</v>
      </c>
    </row>
    <row r="206" spans="1:19" ht="6.2" customHeight="1" x14ac:dyDescent="0.15">
      <c r="A206" s="75"/>
      <c r="B206" s="81"/>
      <c r="C206" s="114"/>
      <c r="D206" s="123"/>
      <c r="E206" s="87"/>
      <c r="F206" s="83"/>
      <c r="G206" s="83"/>
      <c r="H206" s="83"/>
      <c r="I206" s="83"/>
      <c r="J206" s="82"/>
      <c r="K206" s="84"/>
      <c r="L206" s="85"/>
      <c r="M206" s="78"/>
      <c r="N206" s="86"/>
      <c r="O206" s="86"/>
      <c r="P206" s="86"/>
      <c r="Q206" s="83"/>
      <c r="R206" s="79"/>
      <c r="S206" s="80"/>
    </row>
    <row r="207" spans="1:19" ht="6.2" customHeight="1" x14ac:dyDescent="0.15">
      <c r="A207" s="92"/>
      <c r="B207" s="8"/>
      <c r="C207" s="115"/>
      <c r="D207" s="124"/>
      <c r="E207" s="9"/>
      <c r="F207" s="90"/>
      <c r="G207" s="90"/>
      <c r="H207" s="8"/>
      <c r="I207" s="90"/>
      <c r="J207" s="90"/>
      <c r="K207" s="12"/>
      <c r="L207" s="90"/>
      <c r="M207" s="16"/>
      <c r="N207" s="91"/>
      <c r="O207" s="91"/>
      <c r="P207" s="88"/>
      <c r="Q207" s="90"/>
      <c r="R207" s="89"/>
      <c r="S207" s="88"/>
    </row>
    <row r="208" spans="1:19" ht="35.450000000000003" customHeight="1" x14ac:dyDescent="0.15">
      <c r="A208" s="148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6"/>
      <c r="N208" s="149"/>
      <c r="O208" s="149"/>
      <c r="P208" s="149"/>
      <c r="Q208" s="149"/>
      <c r="R208" s="149"/>
      <c r="S208" s="149"/>
    </row>
    <row r="209" spans="1:19" ht="17.100000000000001" customHeight="1" x14ac:dyDescent="0.15"/>
    <row r="210" spans="1:19" ht="20.100000000000001" customHeight="1" x14ac:dyDescent="0.15">
      <c r="E210" s="151"/>
      <c r="F210" s="151"/>
      <c r="G210" s="151"/>
      <c r="H210" s="151"/>
      <c r="I210" s="151"/>
      <c r="J210" s="151"/>
      <c r="K210" s="151"/>
      <c r="P210" s="144"/>
      <c r="Q210" s="144"/>
      <c r="R210" s="3"/>
      <c r="S210" s="23" t="s">
        <v>23</v>
      </c>
    </row>
    <row r="211" spans="1:19" ht="12.95" customHeight="1" x14ac:dyDescent="0.15">
      <c r="B211" s="152" t="s">
        <v>23</v>
      </c>
      <c r="C211" s="152"/>
      <c r="D211" s="152"/>
      <c r="I211" s="5"/>
      <c r="J211" s="5"/>
      <c r="K211" s="17"/>
      <c r="L211" s="18"/>
      <c r="M211" s="6"/>
      <c r="N211" s="4"/>
      <c r="O211" s="4"/>
      <c r="S211" s="24" t="s">
        <v>15</v>
      </c>
    </row>
    <row r="212" spans="1:19" ht="11.45" customHeight="1" x14ac:dyDescent="0.15">
      <c r="B212" s="153" t="s">
        <v>18</v>
      </c>
      <c r="C212" s="154"/>
      <c r="D212" s="154"/>
      <c r="E212" s="155"/>
      <c r="F212" s="159" t="s">
        <v>10</v>
      </c>
      <c r="G212" s="160"/>
      <c r="H212" s="160"/>
      <c r="I212" s="160"/>
      <c r="J212" s="160"/>
      <c r="K212" s="160"/>
      <c r="L212" s="161"/>
      <c r="M212" s="28"/>
      <c r="N212" s="176" t="s">
        <v>11</v>
      </c>
      <c r="O212" s="179" t="s">
        <v>12</v>
      </c>
      <c r="P212" s="180" t="s">
        <v>16</v>
      </c>
      <c r="Q212" s="180" t="s">
        <v>13</v>
      </c>
      <c r="R212" s="183" t="s">
        <v>21</v>
      </c>
      <c r="S212" s="184"/>
    </row>
    <row r="213" spans="1:19" ht="11.45" customHeight="1" x14ac:dyDescent="0.15">
      <c r="B213" s="156"/>
      <c r="C213" s="157"/>
      <c r="D213" s="157"/>
      <c r="E213" s="158"/>
      <c r="F213" s="162" t="s">
        <v>3</v>
      </c>
      <c r="G213" s="162" t="s">
        <v>4</v>
      </c>
      <c r="H213" s="25" t="s">
        <v>5</v>
      </c>
      <c r="I213" s="166" t="s">
        <v>8</v>
      </c>
      <c r="J213" s="166" t="s">
        <v>9</v>
      </c>
      <c r="K213" s="169"/>
      <c r="L213" s="170"/>
      <c r="M213" s="19"/>
      <c r="N213" s="177"/>
      <c r="O213" s="167"/>
      <c r="P213" s="181"/>
      <c r="Q213" s="181"/>
      <c r="R213" s="185"/>
      <c r="S213" s="186"/>
    </row>
    <row r="214" spans="1:19" ht="11.45" customHeight="1" x14ac:dyDescent="0.15">
      <c r="B214" s="156"/>
      <c r="C214" s="157"/>
      <c r="D214" s="157"/>
      <c r="E214" s="158"/>
      <c r="F214" s="163"/>
      <c r="G214" s="163"/>
      <c r="H214" s="26" t="s">
        <v>6</v>
      </c>
      <c r="I214" s="167"/>
      <c r="J214" s="162" t="s">
        <v>20</v>
      </c>
      <c r="K214" s="171"/>
      <c r="L214" s="173" t="s">
        <v>22</v>
      </c>
      <c r="M214" s="15"/>
      <c r="N214" s="177"/>
      <c r="O214" s="167"/>
      <c r="P214" s="181"/>
      <c r="Q214" s="181"/>
      <c r="R214" s="185"/>
      <c r="S214" s="186"/>
    </row>
    <row r="215" spans="1:19" ht="11.45" customHeight="1" x14ac:dyDescent="0.15">
      <c r="B215" s="156"/>
      <c r="C215" s="157"/>
      <c r="D215" s="157"/>
      <c r="E215" s="158"/>
      <c r="F215" s="163"/>
      <c r="G215" s="163"/>
      <c r="H215" s="26" t="s">
        <v>7</v>
      </c>
      <c r="I215" s="167"/>
      <c r="J215" s="163"/>
      <c r="K215" s="158"/>
      <c r="L215" s="174"/>
      <c r="M215" s="15"/>
      <c r="N215" s="177"/>
      <c r="O215" s="167"/>
      <c r="P215" s="181"/>
      <c r="Q215" s="181"/>
      <c r="R215" s="185"/>
      <c r="S215" s="186"/>
    </row>
    <row r="216" spans="1:19" ht="11.45" customHeight="1" x14ac:dyDescent="0.15">
      <c r="B216" s="20" t="s">
        <v>0</v>
      </c>
      <c r="C216" s="21" t="s">
        <v>1</v>
      </c>
      <c r="D216" s="21" t="s">
        <v>2</v>
      </c>
      <c r="E216" s="22"/>
      <c r="F216" s="164"/>
      <c r="G216" s="165"/>
      <c r="H216" s="27" t="s">
        <v>17</v>
      </c>
      <c r="I216" s="168"/>
      <c r="J216" s="165"/>
      <c r="K216" s="172"/>
      <c r="L216" s="175"/>
      <c r="M216" s="15"/>
      <c r="N216" s="178"/>
      <c r="O216" s="168"/>
      <c r="P216" s="182"/>
      <c r="Q216" s="182"/>
      <c r="R216" s="187"/>
      <c r="S216" s="188"/>
    </row>
    <row r="217" spans="1:19" ht="6.2" customHeight="1" x14ac:dyDescent="0.15">
      <c r="B217" s="29"/>
      <c r="C217" s="110"/>
      <c r="D217" s="118"/>
      <c r="E217" s="42"/>
      <c r="F217" s="68"/>
      <c r="G217" s="108"/>
      <c r="H217" s="103"/>
      <c r="I217" s="103"/>
      <c r="J217" s="125"/>
      <c r="K217" s="57"/>
      <c r="L217" s="58"/>
      <c r="M217" s="30"/>
      <c r="N217" s="69"/>
      <c r="O217" s="39"/>
      <c r="P217" s="107"/>
      <c r="Q217" s="108"/>
      <c r="R217" s="47"/>
      <c r="S217" s="55"/>
    </row>
    <row r="218" spans="1:19" ht="12.2" customHeight="1" x14ac:dyDescent="0.15">
      <c r="B218" s="31" t="s">
        <v>76</v>
      </c>
      <c r="C218" s="34" t="s">
        <v>24</v>
      </c>
      <c r="D218" s="143" t="s">
        <v>24</v>
      </c>
      <c r="E218" s="32"/>
      <c r="F218" s="67"/>
      <c r="G218" s="65"/>
      <c r="H218" s="141"/>
      <c r="I218" s="141"/>
      <c r="J218" s="126" t="s">
        <v>24</v>
      </c>
      <c r="K218" s="45" t="s">
        <v>140</v>
      </c>
      <c r="L218" s="142" t="s">
        <v>167</v>
      </c>
      <c r="M218" s="30"/>
      <c r="N218" s="29" t="s">
        <v>168</v>
      </c>
      <c r="O218" s="67" t="s">
        <v>168</v>
      </c>
      <c r="P218" s="65" t="s">
        <v>27</v>
      </c>
      <c r="Q218" s="65" t="s">
        <v>27</v>
      </c>
      <c r="R218" s="48" t="str">
        <f>CONCATENATE("前期高齢者交付金")</f>
        <v>前期高齢者交付金</v>
      </c>
      <c r="S218" s="52" t="s">
        <v>168</v>
      </c>
    </row>
    <row r="219" spans="1:19" ht="6.2" customHeight="1" x14ac:dyDescent="0.15">
      <c r="A219" s="75"/>
      <c r="B219" s="33"/>
      <c r="C219" s="111"/>
      <c r="D219" s="119"/>
      <c r="E219" s="150"/>
      <c r="F219" s="34"/>
      <c r="G219" s="65"/>
      <c r="H219" s="33"/>
      <c r="I219" s="33"/>
      <c r="J219" s="35" t="s">
        <v>23</v>
      </c>
      <c r="K219" s="46" t="s">
        <v>23</v>
      </c>
      <c r="L219" s="60" t="s">
        <v>23</v>
      </c>
      <c r="M219" s="77"/>
      <c r="N219" s="64" t="s">
        <v>23</v>
      </c>
      <c r="O219" s="64" t="s">
        <v>23</v>
      </c>
      <c r="P219" s="66" t="s">
        <v>23</v>
      </c>
      <c r="Q219" s="63" t="s">
        <v>23</v>
      </c>
      <c r="R219" s="43"/>
      <c r="S219" s="50" t="s">
        <v>23</v>
      </c>
    </row>
    <row r="220" spans="1:19" ht="6.2" customHeight="1" x14ac:dyDescent="0.15">
      <c r="B220" s="61"/>
      <c r="C220" s="111"/>
      <c r="D220" s="119"/>
      <c r="E220" s="150"/>
      <c r="F220" s="33"/>
      <c r="G220" s="134"/>
      <c r="H220" s="33"/>
      <c r="I220" s="33"/>
      <c r="J220" s="127"/>
      <c r="K220" s="44"/>
      <c r="L220" s="58"/>
      <c r="M220" s="77"/>
      <c r="N220" s="67"/>
      <c r="O220" s="67"/>
      <c r="P220" s="108"/>
      <c r="Q220" s="108"/>
      <c r="R220" s="47"/>
      <c r="S220" s="51"/>
    </row>
    <row r="221" spans="1:19" ht="12.2" customHeight="1" x14ac:dyDescent="0.15">
      <c r="B221" s="31"/>
      <c r="C221" s="34"/>
      <c r="D221" s="143"/>
      <c r="E221" s="32"/>
      <c r="F221" s="67"/>
      <c r="G221" s="65"/>
      <c r="H221" s="141"/>
      <c r="I221" s="141"/>
      <c r="J221" s="126" t="s">
        <v>46</v>
      </c>
      <c r="K221" s="45" t="s">
        <v>142</v>
      </c>
      <c r="L221" s="142" t="s">
        <v>169</v>
      </c>
      <c r="M221" s="30"/>
      <c r="N221" s="29" t="s">
        <v>170</v>
      </c>
      <c r="O221" s="67" t="s">
        <v>170</v>
      </c>
      <c r="P221" s="65" t="s">
        <v>27</v>
      </c>
      <c r="Q221" s="65" t="s">
        <v>27</v>
      </c>
      <c r="R221" s="48" t="str">
        <f>CONCATENATE("過年度分")</f>
        <v>過年度分</v>
      </c>
      <c r="S221" s="52" t="s">
        <v>170</v>
      </c>
    </row>
    <row r="222" spans="1:19" ht="6.2" customHeight="1" x14ac:dyDescent="0.15">
      <c r="A222" s="75"/>
      <c r="B222" s="33"/>
      <c r="C222" s="111"/>
      <c r="D222" s="120"/>
      <c r="E222" s="72"/>
      <c r="F222" s="33"/>
      <c r="G222" s="33"/>
      <c r="H222" s="33"/>
      <c r="I222" s="33"/>
      <c r="J222" s="35"/>
      <c r="K222" s="62"/>
      <c r="L222" s="41"/>
      <c r="M222" s="77"/>
      <c r="N222" s="67"/>
      <c r="O222" s="67"/>
      <c r="P222" s="64"/>
      <c r="Q222" s="33"/>
      <c r="R222" s="56"/>
      <c r="S222" s="50"/>
    </row>
    <row r="223" spans="1:19" ht="6.2" customHeight="1" x14ac:dyDescent="0.15">
      <c r="A223" s="75"/>
      <c r="B223" s="70"/>
      <c r="C223" s="112"/>
      <c r="D223" s="121"/>
      <c r="E223" s="37"/>
      <c r="F223" s="70"/>
      <c r="G223" s="108"/>
      <c r="H223" s="70"/>
      <c r="I223" s="70"/>
      <c r="J223" s="127"/>
      <c r="K223" s="44"/>
      <c r="L223" s="38"/>
      <c r="M223" s="77"/>
      <c r="N223" s="68"/>
      <c r="O223" s="68"/>
      <c r="P223" s="108"/>
      <c r="Q223" s="108"/>
      <c r="R223" s="47"/>
      <c r="S223" s="51"/>
    </row>
    <row r="224" spans="1:19" ht="12.2" customHeight="1" x14ac:dyDescent="0.15">
      <c r="B224" s="31" t="s">
        <v>171</v>
      </c>
      <c r="C224" s="34"/>
      <c r="D224" s="143"/>
      <c r="E224" s="32" t="s">
        <v>172</v>
      </c>
      <c r="F224" s="67" t="s">
        <v>173</v>
      </c>
      <c r="G224" s="65" t="s">
        <v>27</v>
      </c>
      <c r="H224" s="141" t="s">
        <v>27</v>
      </c>
      <c r="I224" s="141" t="s">
        <v>173</v>
      </c>
      <c r="J224" s="126"/>
      <c r="K224" s="45" t="s">
        <v>23</v>
      </c>
      <c r="L224" s="142" t="s">
        <v>23</v>
      </c>
      <c r="M224" s="30"/>
      <c r="N224" s="29" t="s">
        <v>174</v>
      </c>
      <c r="O224" s="67" t="s">
        <v>174</v>
      </c>
      <c r="P224" s="65" t="s">
        <v>27</v>
      </c>
      <c r="Q224" s="65" t="s">
        <v>27</v>
      </c>
      <c r="R224" s="48"/>
      <c r="S224" s="52" t="s">
        <v>23</v>
      </c>
    </row>
    <row r="225" spans="1:19" ht="6.2" customHeight="1" x14ac:dyDescent="0.15">
      <c r="A225" s="75"/>
      <c r="B225" s="74"/>
      <c r="C225" s="113"/>
      <c r="D225" s="122"/>
      <c r="E225" s="40"/>
      <c r="F225" s="71"/>
      <c r="G225" s="132"/>
      <c r="H225" s="104"/>
      <c r="I225" s="104"/>
      <c r="J225" s="128"/>
      <c r="K225" s="59"/>
      <c r="L225" s="41"/>
      <c r="M225" s="77"/>
      <c r="N225" s="64"/>
      <c r="O225" s="64"/>
      <c r="P225" s="66"/>
      <c r="Q225" s="66"/>
      <c r="R225" s="49"/>
      <c r="S225" s="54"/>
    </row>
    <row r="226" spans="1:19" ht="6.2" customHeight="1" x14ac:dyDescent="0.15">
      <c r="A226" s="75"/>
      <c r="B226" s="33"/>
      <c r="C226" s="111"/>
      <c r="D226" s="119"/>
      <c r="E226" s="32"/>
      <c r="F226" s="33"/>
      <c r="G226" s="65"/>
      <c r="H226" s="33"/>
      <c r="I226" s="33"/>
      <c r="J226" s="35"/>
      <c r="K226" s="62"/>
      <c r="L226" s="38"/>
      <c r="M226" s="77"/>
      <c r="N226" s="68"/>
      <c r="O226" s="68"/>
      <c r="P226" s="108"/>
      <c r="Q226" s="108"/>
      <c r="R226" s="47"/>
      <c r="S226" s="51"/>
    </row>
    <row r="227" spans="1:19" ht="12.2" customHeight="1" x14ac:dyDescent="0.15">
      <c r="B227" s="31"/>
      <c r="C227" s="34" t="s">
        <v>24</v>
      </c>
      <c r="D227" s="143"/>
      <c r="E227" s="32" t="s">
        <v>175</v>
      </c>
      <c r="F227" s="67" t="s">
        <v>176</v>
      </c>
      <c r="G227" s="65" t="s">
        <v>27</v>
      </c>
      <c r="H227" s="141" t="s">
        <v>27</v>
      </c>
      <c r="I227" s="141" t="s">
        <v>176</v>
      </c>
      <c r="J227" s="126"/>
      <c r="K227" s="45" t="s">
        <v>23</v>
      </c>
      <c r="L227" s="142" t="s">
        <v>23</v>
      </c>
      <c r="M227" s="30"/>
      <c r="N227" s="29" t="s">
        <v>177</v>
      </c>
      <c r="O227" s="67" t="s">
        <v>177</v>
      </c>
      <c r="P227" s="65" t="s">
        <v>27</v>
      </c>
      <c r="Q227" s="65" t="s">
        <v>27</v>
      </c>
      <c r="R227" s="48"/>
      <c r="S227" s="52" t="s">
        <v>23</v>
      </c>
    </row>
    <row r="228" spans="1:19" ht="6.2" customHeight="1" x14ac:dyDescent="0.15">
      <c r="A228" s="75"/>
      <c r="B228" s="33"/>
      <c r="C228" s="111"/>
      <c r="D228" s="119"/>
      <c r="E228" s="73"/>
      <c r="F228" s="33"/>
      <c r="G228" s="65"/>
      <c r="H228" s="33"/>
      <c r="I228" s="33"/>
      <c r="J228" s="35"/>
      <c r="K228" s="62"/>
      <c r="L228" s="60"/>
      <c r="M228" s="77"/>
      <c r="N228" s="67"/>
      <c r="O228" s="67"/>
      <c r="P228" s="65"/>
      <c r="Q228" s="33"/>
      <c r="R228" s="43"/>
      <c r="S228" s="50"/>
    </row>
    <row r="229" spans="1:19" ht="6.2" customHeight="1" x14ac:dyDescent="0.15">
      <c r="A229" s="75"/>
      <c r="B229" s="33"/>
      <c r="C229" s="111"/>
      <c r="D229" s="121"/>
      <c r="E229" s="37"/>
      <c r="F229" s="70"/>
      <c r="G229" s="133"/>
      <c r="H229" s="36"/>
      <c r="I229" s="70"/>
      <c r="J229" s="127"/>
      <c r="K229" s="44"/>
      <c r="L229" s="58"/>
      <c r="M229" s="77"/>
      <c r="N229" s="68"/>
      <c r="O229" s="68"/>
      <c r="P229" s="107"/>
      <c r="Q229" s="108"/>
      <c r="R229" s="47"/>
      <c r="S229" s="51"/>
    </row>
    <row r="230" spans="1:19" ht="12.2" customHeight="1" x14ac:dyDescent="0.15">
      <c r="B230" s="31"/>
      <c r="C230" s="34"/>
      <c r="D230" s="143" t="s">
        <v>24</v>
      </c>
      <c r="E230" s="32" t="s">
        <v>143</v>
      </c>
      <c r="F230" s="67" t="s">
        <v>144</v>
      </c>
      <c r="G230" s="65" t="s">
        <v>27</v>
      </c>
      <c r="H230" s="141" t="s">
        <v>27</v>
      </c>
      <c r="I230" s="141" t="s">
        <v>144</v>
      </c>
      <c r="J230" s="126"/>
      <c r="K230" s="45" t="s">
        <v>23</v>
      </c>
      <c r="L230" s="142" t="s">
        <v>23</v>
      </c>
      <c r="M230" s="30"/>
      <c r="N230" s="29" t="s">
        <v>145</v>
      </c>
      <c r="O230" s="67" t="s">
        <v>145</v>
      </c>
      <c r="P230" s="65" t="s">
        <v>27</v>
      </c>
      <c r="Q230" s="65" t="s">
        <v>27</v>
      </c>
      <c r="R230" s="48"/>
      <c r="S230" s="52" t="s">
        <v>23</v>
      </c>
    </row>
    <row r="231" spans="1:19" ht="6.2" customHeight="1" x14ac:dyDescent="0.15">
      <c r="A231" s="75"/>
      <c r="B231" s="33"/>
      <c r="C231" s="111"/>
      <c r="D231" s="119"/>
      <c r="E231" s="150" t="s">
        <v>146</v>
      </c>
      <c r="F231" s="34"/>
      <c r="G231" s="65"/>
      <c r="H231" s="33"/>
      <c r="I231" s="33"/>
      <c r="J231" s="35" t="s">
        <v>23</v>
      </c>
      <c r="K231" s="46" t="s">
        <v>23</v>
      </c>
      <c r="L231" s="60" t="s">
        <v>23</v>
      </c>
      <c r="M231" s="77"/>
      <c r="N231" s="64" t="s">
        <v>23</v>
      </c>
      <c r="O231" s="64" t="s">
        <v>23</v>
      </c>
      <c r="P231" s="66" t="s">
        <v>23</v>
      </c>
      <c r="Q231" s="63" t="s">
        <v>23</v>
      </c>
      <c r="R231" s="43"/>
      <c r="S231" s="50" t="s">
        <v>23</v>
      </c>
    </row>
    <row r="232" spans="1:19" ht="6.2" customHeight="1" x14ac:dyDescent="0.15">
      <c r="B232" s="61"/>
      <c r="C232" s="111"/>
      <c r="D232" s="119"/>
      <c r="E232" s="150"/>
      <c r="F232" s="33"/>
      <c r="G232" s="134"/>
      <c r="H232" s="33"/>
      <c r="I232" s="33"/>
      <c r="J232" s="127"/>
      <c r="K232" s="44"/>
      <c r="L232" s="58"/>
      <c r="M232" s="77"/>
      <c r="N232" s="67"/>
      <c r="O232" s="67"/>
      <c r="P232" s="108"/>
      <c r="Q232" s="108"/>
      <c r="R232" s="47"/>
      <c r="S232" s="51"/>
    </row>
    <row r="233" spans="1:19" ht="12.2" customHeight="1" x14ac:dyDescent="0.15">
      <c r="B233" s="31"/>
      <c r="C233" s="34"/>
      <c r="D233" s="143"/>
      <c r="E233" s="32"/>
      <c r="F233" s="67"/>
      <c r="G233" s="65"/>
      <c r="H233" s="141"/>
      <c r="I233" s="141"/>
      <c r="J233" s="126" t="s">
        <v>24</v>
      </c>
      <c r="K233" s="45" t="s">
        <v>143</v>
      </c>
      <c r="L233" s="142" t="s">
        <v>144</v>
      </c>
      <c r="M233" s="30"/>
      <c r="N233" s="29" t="s">
        <v>145</v>
      </c>
      <c r="O233" s="67" t="s">
        <v>145</v>
      </c>
      <c r="P233" s="65" t="s">
        <v>27</v>
      </c>
      <c r="Q233" s="65" t="s">
        <v>27</v>
      </c>
      <c r="R233" s="48" t="str">
        <f>CONCATENATE("高額医療費共同事業負担金")</f>
        <v>高額医療費共同事業負担金</v>
      </c>
      <c r="S233" s="52" t="s">
        <v>145</v>
      </c>
    </row>
    <row r="234" spans="1:19" ht="12.2" customHeight="1" x14ac:dyDescent="0.15">
      <c r="B234" s="31"/>
      <c r="C234" s="34"/>
      <c r="D234" s="143"/>
      <c r="E234" s="32"/>
      <c r="F234" s="67"/>
      <c r="G234" s="65"/>
      <c r="H234" s="141"/>
      <c r="I234" s="141"/>
      <c r="J234" s="126" t="s">
        <v>23</v>
      </c>
      <c r="K234" s="45" t="s">
        <v>146</v>
      </c>
      <c r="L234" s="142" t="s">
        <v>23</v>
      </c>
      <c r="M234" s="30"/>
      <c r="N234" s="29" t="s">
        <v>23</v>
      </c>
      <c r="O234" s="67" t="s">
        <v>23</v>
      </c>
      <c r="P234" s="65" t="s">
        <v>23</v>
      </c>
      <c r="Q234" s="65" t="s">
        <v>23</v>
      </c>
      <c r="R234" s="48"/>
      <c r="S234" s="52"/>
    </row>
    <row r="235" spans="1:19" ht="6.2" customHeight="1" x14ac:dyDescent="0.15">
      <c r="A235" s="75"/>
      <c r="B235" s="33"/>
      <c r="C235" s="111"/>
      <c r="D235" s="119"/>
      <c r="E235" s="73"/>
      <c r="F235" s="33"/>
      <c r="G235" s="65"/>
      <c r="H235" s="33"/>
      <c r="I235" s="33"/>
      <c r="J235" s="35"/>
      <c r="K235" s="62"/>
      <c r="L235" s="60"/>
      <c r="M235" s="77"/>
      <c r="N235" s="67"/>
      <c r="O235" s="67"/>
      <c r="P235" s="65"/>
      <c r="Q235" s="33"/>
      <c r="R235" s="43"/>
      <c r="S235" s="50"/>
    </row>
    <row r="236" spans="1:19" ht="6.2" customHeight="1" x14ac:dyDescent="0.15">
      <c r="A236" s="75"/>
      <c r="B236" s="33"/>
      <c r="C236" s="111"/>
      <c r="D236" s="121"/>
      <c r="E236" s="37"/>
      <c r="F236" s="70"/>
      <c r="G236" s="133"/>
      <c r="H236" s="36"/>
      <c r="I236" s="70"/>
      <c r="J236" s="127"/>
      <c r="K236" s="44"/>
      <c r="L236" s="58"/>
      <c r="M236" s="77"/>
      <c r="N236" s="68"/>
      <c r="O236" s="68"/>
      <c r="P236" s="107"/>
      <c r="Q236" s="108"/>
      <c r="R236" s="47"/>
      <c r="S236" s="51"/>
    </row>
    <row r="237" spans="1:19" ht="12.2" customHeight="1" x14ac:dyDescent="0.15">
      <c r="B237" s="31"/>
      <c r="C237" s="34"/>
      <c r="D237" s="143" t="s">
        <v>46</v>
      </c>
      <c r="E237" s="32" t="s">
        <v>147</v>
      </c>
      <c r="F237" s="67" t="s">
        <v>148</v>
      </c>
      <c r="G237" s="65" t="s">
        <v>27</v>
      </c>
      <c r="H237" s="141" t="s">
        <v>27</v>
      </c>
      <c r="I237" s="141" t="s">
        <v>148</v>
      </c>
      <c r="J237" s="126"/>
      <c r="K237" s="45" t="s">
        <v>23</v>
      </c>
      <c r="L237" s="142" t="s">
        <v>23</v>
      </c>
      <c r="M237" s="30"/>
      <c r="N237" s="29" t="s">
        <v>149</v>
      </c>
      <c r="O237" s="67" t="s">
        <v>149</v>
      </c>
      <c r="P237" s="65" t="s">
        <v>27</v>
      </c>
      <c r="Q237" s="65" t="s">
        <v>27</v>
      </c>
      <c r="R237" s="48"/>
      <c r="S237" s="52" t="s">
        <v>23</v>
      </c>
    </row>
    <row r="238" spans="1:19" ht="6.2" customHeight="1" x14ac:dyDescent="0.15">
      <c r="A238" s="75"/>
      <c r="B238" s="33"/>
      <c r="C238" s="111"/>
      <c r="D238" s="119"/>
      <c r="E238" s="150" t="s">
        <v>150</v>
      </c>
      <c r="F238" s="34"/>
      <c r="G238" s="65"/>
      <c r="H238" s="33"/>
      <c r="I238" s="33"/>
      <c r="J238" s="35" t="s">
        <v>23</v>
      </c>
      <c r="K238" s="46" t="s">
        <v>23</v>
      </c>
      <c r="L238" s="60" t="s">
        <v>23</v>
      </c>
      <c r="M238" s="77"/>
      <c r="N238" s="64" t="s">
        <v>23</v>
      </c>
      <c r="O238" s="64" t="s">
        <v>23</v>
      </c>
      <c r="P238" s="66" t="s">
        <v>23</v>
      </c>
      <c r="Q238" s="63" t="s">
        <v>23</v>
      </c>
      <c r="R238" s="43"/>
      <c r="S238" s="50" t="s">
        <v>23</v>
      </c>
    </row>
    <row r="239" spans="1:19" ht="6.2" customHeight="1" x14ac:dyDescent="0.15">
      <c r="B239" s="61"/>
      <c r="C239" s="111"/>
      <c r="D239" s="119"/>
      <c r="E239" s="150"/>
      <c r="F239" s="33"/>
      <c r="G239" s="134"/>
      <c r="H239" s="33"/>
      <c r="I239" s="33"/>
      <c r="J239" s="127"/>
      <c r="K239" s="44"/>
      <c r="L239" s="58"/>
      <c r="M239" s="77"/>
      <c r="N239" s="67"/>
      <c r="O239" s="67"/>
      <c r="P239" s="108"/>
      <c r="Q239" s="108"/>
      <c r="R239" s="47"/>
      <c r="S239" s="51"/>
    </row>
    <row r="240" spans="1:19" ht="12.2" customHeight="1" x14ac:dyDescent="0.15">
      <c r="B240" s="31"/>
      <c r="C240" s="34"/>
      <c r="D240" s="143"/>
      <c r="E240" s="32"/>
      <c r="F240" s="67"/>
      <c r="G240" s="65"/>
      <c r="H240" s="141"/>
      <c r="I240" s="141"/>
      <c r="J240" s="126" t="s">
        <v>24</v>
      </c>
      <c r="K240" s="45" t="s">
        <v>147</v>
      </c>
      <c r="L240" s="142" t="s">
        <v>148</v>
      </c>
      <c r="M240" s="30"/>
      <c r="N240" s="29" t="s">
        <v>149</v>
      </c>
      <c r="O240" s="67" t="s">
        <v>149</v>
      </c>
      <c r="P240" s="65" t="s">
        <v>27</v>
      </c>
      <c r="Q240" s="65" t="s">
        <v>27</v>
      </c>
      <c r="R240" s="48" t="str">
        <f>CONCATENATE("特定健康診査等負担金")</f>
        <v>特定健康診査等負担金</v>
      </c>
      <c r="S240" s="52" t="s">
        <v>149</v>
      </c>
    </row>
    <row r="241" spans="1:19" ht="12.2" customHeight="1" x14ac:dyDescent="0.15">
      <c r="B241" s="31"/>
      <c r="C241" s="34"/>
      <c r="D241" s="143"/>
      <c r="E241" s="32"/>
      <c r="F241" s="67"/>
      <c r="G241" s="65"/>
      <c r="H241" s="141"/>
      <c r="I241" s="141"/>
      <c r="J241" s="126" t="s">
        <v>23</v>
      </c>
      <c r="K241" s="45" t="s">
        <v>150</v>
      </c>
      <c r="L241" s="142" t="s">
        <v>23</v>
      </c>
      <c r="M241" s="30"/>
      <c r="N241" s="29" t="s">
        <v>23</v>
      </c>
      <c r="O241" s="67" t="s">
        <v>23</v>
      </c>
      <c r="P241" s="65" t="s">
        <v>23</v>
      </c>
      <c r="Q241" s="65" t="s">
        <v>23</v>
      </c>
      <c r="R241" s="48"/>
      <c r="S241" s="52"/>
    </row>
    <row r="242" spans="1:19" ht="6.2" customHeight="1" x14ac:dyDescent="0.15">
      <c r="A242" s="75"/>
      <c r="B242" s="74"/>
      <c r="C242" s="113"/>
      <c r="D242" s="122"/>
      <c r="E242" s="40"/>
      <c r="F242" s="71"/>
      <c r="G242" s="132"/>
      <c r="H242" s="104"/>
      <c r="I242" s="104"/>
      <c r="J242" s="128"/>
      <c r="K242" s="59"/>
      <c r="L242" s="41"/>
      <c r="M242" s="77"/>
      <c r="N242" s="64"/>
      <c r="O242" s="64"/>
      <c r="P242" s="66"/>
      <c r="Q242" s="66"/>
      <c r="R242" s="49"/>
      <c r="S242" s="54"/>
    </row>
    <row r="243" spans="1:19" ht="6.2" customHeight="1" x14ac:dyDescent="0.15">
      <c r="A243" s="75"/>
      <c r="B243" s="33"/>
      <c r="C243" s="111"/>
      <c r="D243" s="119"/>
      <c r="E243" s="32"/>
      <c r="F243" s="33"/>
      <c r="G243" s="65"/>
      <c r="H243" s="33"/>
      <c r="I243" s="33"/>
      <c r="J243" s="35"/>
      <c r="K243" s="62"/>
      <c r="L243" s="38"/>
      <c r="M243" s="77"/>
      <c r="N243" s="68"/>
      <c r="O243" s="68"/>
      <c r="P243" s="108"/>
      <c r="Q243" s="108"/>
      <c r="R243" s="47"/>
      <c r="S243" s="51"/>
    </row>
    <row r="244" spans="1:19" ht="12.2" customHeight="1" x14ac:dyDescent="0.15">
      <c r="B244" s="31"/>
      <c r="C244" s="34" t="s">
        <v>46</v>
      </c>
      <c r="D244" s="143"/>
      <c r="E244" s="32" t="s">
        <v>178</v>
      </c>
      <c r="F244" s="67" t="s">
        <v>179</v>
      </c>
      <c r="G244" s="65" t="s">
        <v>27</v>
      </c>
      <c r="H244" s="141" t="s">
        <v>27</v>
      </c>
      <c r="I244" s="141" t="s">
        <v>179</v>
      </c>
      <c r="J244" s="126"/>
      <c r="K244" s="45" t="s">
        <v>23</v>
      </c>
      <c r="L244" s="142" t="s">
        <v>23</v>
      </c>
      <c r="M244" s="30"/>
      <c r="N244" s="29" t="s">
        <v>180</v>
      </c>
      <c r="O244" s="67" t="s">
        <v>180</v>
      </c>
      <c r="P244" s="65" t="s">
        <v>27</v>
      </c>
      <c r="Q244" s="65" t="s">
        <v>27</v>
      </c>
      <c r="R244" s="48"/>
      <c r="S244" s="52" t="s">
        <v>23</v>
      </c>
    </row>
    <row r="245" spans="1:19" ht="6.2" customHeight="1" x14ac:dyDescent="0.15">
      <c r="A245" s="75"/>
      <c r="B245" s="33"/>
      <c r="C245" s="111"/>
      <c r="D245" s="119"/>
      <c r="E245" s="73"/>
      <c r="F245" s="33"/>
      <c r="G245" s="65"/>
      <c r="H245" s="33"/>
      <c r="I245" s="33"/>
      <c r="J245" s="35"/>
      <c r="K245" s="62"/>
      <c r="L245" s="60"/>
      <c r="M245" s="77"/>
      <c r="N245" s="67"/>
      <c r="O245" s="67"/>
      <c r="P245" s="65"/>
      <c r="Q245" s="33"/>
      <c r="R245" s="43"/>
      <c r="S245" s="50"/>
    </row>
    <row r="246" spans="1:19" ht="6.2" customHeight="1" x14ac:dyDescent="0.15">
      <c r="A246" s="75"/>
      <c r="B246" s="33"/>
      <c r="C246" s="111"/>
      <c r="D246" s="121"/>
      <c r="E246" s="37"/>
      <c r="F246" s="70"/>
      <c r="G246" s="133"/>
      <c r="H246" s="36"/>
      <c r="I246" s="70"/>
      <c r="J246" s="127"/>
      <c r="K246" s="44"/>
      <c r="L246" s="58"/>
      <c r="M246" s="77"/>
      <c r="N246" s="68"/>
      <c r="O246" s="68"/>
      <c r="P246" s="107"/>
      <c r="Q246" s="108"/>
      <c r="R246" s="47"/>
      <c r="S246" s="51"/>
    </row>
    <row r="247" spans="1:19" ht="12.2" customHeight="1" x14ac:dyDescent="0.15">
      <c r="B247" s="31"/>
      <c r="C247" s="34"/>
      <c r="D247" s="143" t="s">
        <v>24</v>
      </c>
      <c r="E247" s="32" t="s">
        <v>178</v>
      </c>
      <c r="F247" s="67" t="s">
        <v>181</v>
      </c>
      <c r="G247" s="65" t="s">
        <v>27</v>
      </c>
      <c r="H247" s="141" t="s">
        <v>27</v>
      </c>
      <c r="I247" s="141" t="s">
        <v>181</v>
      </c>
      <c r="J247" s="126"/>
      <c r="K247" s="45" t="s">
        <v>23</v>
      </c>
      <c r="L247" s="142" t="s">
        <v>23</v>
      </c>
      <c r="M247" s="30"/>
      <c r="N247" s="29" t="s">
        <v>182</v>
      </c>
      <c r="O247" s="67" t="s">
        <v>182</v>
      </c>
      <c r="P247" s="65" t="s">
        <v>27</v>
      </c>
      <c r="Q247" s="65" t="s">
        <v>27</v>
      </c>
      <c r="R247" s="48"/>
      <c r="S247" s="52" t="s">
        <v>23</v>
      </c>
    </row>
    <row r="248" spans="1:19" ht="6.2" customHeight="1" x14ac:dyDescent="0.15">
      <c r="A248" s="75"/>
      <c r="B248" s="33"/>
      <c r="C248" s="111"/>
      <c r="D248" s="119"/>
      <c r="E248" s="150"/>
      <c r="F248" s="34"/>
      <c r="G248" s="65"/>
      <c r="H248" s="33"/>
      <c r="I248" s="33"/>
      <c r="J248" s="35" t="s">
        <v>23</v>
      </c>
      <c r="K248" s="46" t="s">
        <v>23</v>
      </c>
      <c r="L248" s="60" t="s">
        <v>23</v>
      </c>
      <c r="M248" s="77"/>
      <c r="N248" s="64" t="s">
        <v>23</v>
      </c>
      <c r="O248" s="64" t="s">
        <v>23</v>
      </c>
      <c r="P248" s="66" t="s">
        <v>23</v>
      </c>
      <c r="Q248" s="63" t="s">
        <v>23</v>
      </c>
      <c r="R248" s="43"/>
      <c r="S248" s="50" t="s">
        <v>23</v>
      </c>
    </row>
    <row r="249" spans="1:19" ht="6.2" customHeight="1" x14ac:dyDescent="0.15">
      <c r="B249" s="61"/>
      <c r="C249" s="111"/>
      <c r="D249" s="119"/>
      <c r="E249" s="150"/>
      <c r="F249" s="33"/>
      <c r="G249" s="134"/>
      <c r="H249" s="33"/>
      <c r="I249" s="33"/>
      <c r="J249" s="127"/>
      <c r="K249" s="44"/>
      <c r="L249" s="58"/>
      <c r="M249" s="77"/>
      <c r="N249" s="67"/>
      <c r="O249" s="67"/>
      <c r="P249" s="108"/>
      <c r="Q249" s="108"/>
      <c r="R249" s="47"/>
      <c r="S249" s="51"/>
    </row>
    <row r="250" spans="1:19" ht="12.2" customHeight="1" x14ac:dyDescent="0.15">
      <c r="B250" s="31"/>
      <c r="C250" s="34"/>
      <c r="D250" s="143"/>
      <c r="E250" s="32"/>
      <c r="F250" s="67"/>
      <c r="G250" s="65"/>
      <c r="H250" s="141"/>
      <c r="I250" s="141"/>
      <c r="J250" s="126" t="s">
        <v>24</v>
      </c>
      <c r="K250" s="45" t="s">
        <v>178</v>
      </c>
      <c r="L250" s="142" t="s">
        <v>181</v>
      </c>
      <c r="M250" s="30"/>
      <c r="N250" s="29" t="s">
        <v>182</v>
      </c>
      <c r="O250" s="67" t="s">
        <v>182</v>
      </c>
      <c r="P250" s="65" t="s">
        <v>27</v>
      </c>
      <c r="Q250" s="65" t="s">
        <v>27</v>
      </c>
      <c r="R250" s="48" t="str">
        <f>CONCATENATE("国保事業助成補助金")</f>
        <v>国保事業助成補助金</v>
      </c>
      <c r="S250" s="52" t="s">
        <v>183</v>
      </c>
    </row>
    <row r="251" spans="1:19" ht="12.2" customHeight="1" x14ac:dyDescent="0.15">
      <c r="B251" s="31"/>
      <c r="C251" s="34"/>
      <c r="D251" s="143"/>
      <c r="E251" s="32"/>
      <c r="F251" s="67"/>
      <c r="G251" s="65"/>
      <c r="H251" s="141"/>
      <c r="I251" s="141"/>
      <c r="J251" s="126"/>
      <c r="K251" s="45"/>
      <c r="L251" s="142"/>
      <c r="M251" s="30"/>
      <c r="N251" s="29"/>
      <c r="O251" s="67"/>
      <c r="P251" s="65"/>
      <c r="Q251" s="65"/>
      <c r="R251" s="48" t="str">
        <f>CONCATENATE("国庫調整補助金")</f>
        <v>国庫調整補助金</v>
      </c>
      <c r="S251" s="52" t="s">
        <v>184</v>
      </c>
    </row>
    <row r="252" spans="1:19" ht="6.2" customHeight="1" x14ac:dyDescent="0.15">
      <c r="A252" s="75"/>
      <c r="B252" s="33"/>
      <c r="C252" s="111"/>
      <c r="D252" s="119"/>
      <c r="E252" s="73"/>
      <c r="F252" s="33"/>
      <c r="G252" s="65"/>
      <c r="H252" s="33"/>
      <c r="I252" s="33"/>
      <c r="J252" s="35"/>
      <c r="K252" s="62"/>
      <c r="L252" s="60"/>
      <c r="M252" s="77"/>
      <c r="N252" s="67"/>
      <c r="O252" s="67"/>
      <c r="P252" s="65"/>
      <c r="Q252" s="33"/>
      <c r="R252" s="43"/>
      <c r="S252" s="50"/>
    </row>
    <row r="253" spans="1:19" ht="6.2" customHeight="1" x14ac:dyDescent="0.15">
      <c r="A253" s="75"/>
      <c r="B253" s="33"/>
      <c r="C253" s="111"/>
      <c r="D253" s="121"/>
      <c r="E253" s="37"/>
      <c r="F253" s="70"/>
      <c r="G253" s="133"/>
      <c r="H253" s="36"/>
      <c r="I253" s="70"/>
      <c r="J253" s="127"/>
      <c r="K253" s="44"/>
      <c r="L253" s="58"/>
      <c r="M253" s="77"/>
      <c r="N253" s="68"/>
      <c r="O253" s="68"/>
      <c r="P253" s="107"/>
      <c r="Q253" s="108"/>
      <c r="R253" s="47"/>
      <c r="S253" s="51"/>
    </row>
    <row r="254" spans="1:19" ht="12.2" customHeight="1" x14ac:dyDescent="0.15">
      <c r="B254" s="31"/>
      <c r="C254" s="34"/>
      <c r="D254" s="143" t="s">
        <v>46</v>
      </c>
      <c r="E254" s="32" t="s">
        <v>185</v>
      </c>
      <c r="F254" s="67" t="s">
        <v>186</v>
      </c>
      <c r="G254" s="65" t="s">
        <v>27</v>
      </c>
      <c r="H254" s="141" t="s">
        <v>27</v>
      </c>
      <c r="I254" s="141" t="s">
        <v>186</v>
      </c>
      <c r="J254" s="126"/>
      <c r="K254" s="45" t="s">
        <v>23</v>
      </c>
      <c r="L254" s="142" t="s">
        <v>23</v>
      </c>
      <c r="M254" s="30"/>
      <c r="N254" s="29" t="s">
        <v>187</v>
      </c>
      <c r="O254" s="67" t="s">
        <v>187</v>
      </c>
      <c r="P254" s="65" t="s">
        <v>27</v>
      </c>
      <c r="Q254" s="65" t="s">
        <v>27</v>
      </c>
      <c r="R254" s="48"/>
      <c r="S254" s="52" t="s">
        <v>23</v>
      </c>
    </row>
    <row r="255" spans="1:19" ht="6.2" customHeight="1" x14ac:dyDescent="0.15">
      <c r="A255" s="75"/>
      <c r="B255" s="33"/>
      <c r="C255" s="111"/>
      <c r="D255" s="119"/>
      <c r="E255" s="150" t="s">
        <v>188</v>
      </c>
      <c r="F255" s="34"/>
      <c r="G255" s="65"/>
      <c r="H255" s="33"/>
      <c r="I255" s="33"/>
      <c r="J255" s="35" t="s">
        <v>23</v>
      </c>
      <c r="K255" s="46" t="s">
        <v>23</v>
      </c>
      <c r="L255" s="60" t="s">
        <v>23</v>
      </c>
      <c r="M255" s="77"/>
      <c r="N255" s="64" t="s">
        <v>23</v>
      </c>
      <c r="O255" s="64" t="s">
        <v>23</v>
      </c>
      <c r="P255" s="66" t="s">
        <v>23</v>
      </c>
      <c r="Q255" s="63" t="s">
        <v>23</v>
      </c>
      <c r="R255" s="43"/>
      <c r="S255" s="50" t="s">
        <v>23</v>
      </c>
    </row>
    <row r="256" spans="1:19" ht="6.2" customHeight="1" x14ac:dyDescent="0.15">
      <c r="B256" s="61"/>
      <c r="C256" s="111"/>
      <c r="D256" s="119"/>
      <c r="E256" s="150"/>
      <c r="F256" s="33"/>
      <c r="G256" s="134"/>
      <c r="H256" s="33"/>
      <c r="I256" s="33"/>
      <c r="J256" s="127"/>
      <c r="K256" s="44"/>
      <c r="L256" s="58"/>
      <c r="M256" s="77"/>
      <c r="N256" s="67"/>
      <c r="O256" s="67"/>
      <c r="P256" s="108"/>
      <c r="Q256" s="108"/>
      <c r="R256" s="47"/>
      <c r="S256" s="51"/>
    </row>
    <row r="257" spans="1:19" ht="12.2" customHeight="1" x14ac:dyDescent="0.15">
      <c r="B257" s="31"/>
      <c r="C257" s="34"/>
      <c r="D257" s="143"/>
      <c r="E257" s="32"/>
      <c r="F257" s="67"/>
      <c r="G257" s="65"/>
      <c r="H257" s="141"/>
      <c r="I257" s="141"/>
      <c r="J257" s="126" t="s">
        <v>24</v>
      </c>
      <c r="K257" s="45" t="s">
        <v>185</v>
      </c>
      <c r="L257" s="142" t="s">
        <v>186</v>
      </c>
      <c r="M257" s="30"/>
      <c r="N257" s="29" t="s">
        <v>187</v>
      </c>
      <c r="O257" s="67" t="s">
        <v>187</v>
      </c>
      <c r="P257" s="65" t="s">
        <v>27</v>
      </c>
      <c r="Q257" s="65" t="s">
        <v>27</v>
      </c>
      <c r="R257" s="48" t="str">
        <f>CONCATENATE("特別都道府県調整交付金")</f>
        <v>特別都道府県調整交付金</v>
      </c>
      <c r="S257" s="52" t="s">
        <v>189</v>
      </c>
    </row>
    <row r="258" spans="1:19" ht="12.2" customHeight="1" x14ac:dyDescent="0.15">
      <c r="B258" s="31"/>
      <c r="C258" s="34"/>
      <c r="D258" s="143"/>
      <c r="E258" s="32"/>
      <c r="F258" s="67"/>
      <c r="G258" s="65"/>
      <c r="H258" s="141"/>
      <c r="I258" s="141"/>
      <c r="J258" s="126" t="s">
        <v>23</v>
      </c>
      <c r="K258" s="45" t="s">
        <v>188</v>
      </c>
      <c r="L258" s="142" t="s">
        <v>23</v>
      </c>
      <c r="M258" s="30"/>
      <c r="N258" s="29" t="s">
        <v>23</v>
      </c>
      <c r="O258" s="67" t="s">
        <v>23</v>
      </c>
      <c r="P258" s="65" t="s">
        <v>23</v>
      </c>
      <c r="Q258" s="65" t="s">
        <v>23</v>
      </c>
      <c r="R258" s="48" t="str">
        <f>CONCATENATE("普通都道府県調整交付金")</f>
        <v>普通都道府県調整交付金</v>
      </c>
      <c r="S258" s="52" t="s">
        <v>190</v>
      </c>
    </row>
    <row r="259" spans="1:19" ht="6.2" customHeight="1" x14ac:dyDescent="0.15">
      <c r="A259" s="75"/>
      <c r="B259" s="33"/>
      <c r="C259" s="111"/>
      <c r="D259" s="120"/>
      <c r="E259" s="72"/>
      <c r="F259" s="33"/>
      <c r="G259" s="33"/>
      <c r="H259" s="33"/>
      <c r="I259" s="33"/>
      <c r="J259" s="35"/>
      <c r="K259" s="62"/>
      <c r="L259" s="41"/>
      <c r="M259" s="77"/>
      <c r="N259" s="67"/>
      <c r="O259" s="67"/>
      <c r="P259" s="64"/>
      <c r="Q259" s="33"/>
      <c r="R259" s="56"/>
      <c r="S259" s="50"/>
    </row>
    <row r="260" spans="1:19" ht="6.2" customHeight="1" x14ac:dyDescent="0.15">
      <c r="A260" s="75"/>
      <c r="B260" s="70"/>
      <c r="C260" s="112"/>
      <c r="D260" s="121"/>
      <c r="E260" s="37"/>
      <c r="F260" s="70"/>
      <c r="G260" s="108"/>
      <c r="H260" s="70"/>
      <c r="I260" s="70"/>
      <c r="J260" s="127"/>
      <c r="K260" s="44"/>
      <c r="L260" s="38"/>
      <c r="M260" s="77"/>
      <c r="N260" s="68"/>
      <c r="O260" s="68"/>
      <c r="P260" s="108"/>
      <c r="Q260" s="108"/>
      <c r="R260" s="47"/>
      <c r="S260" s="51"/>
    </row>
    <row r="261" spans="1:19" ht="12.2" customHeight="1" x14ac:dyDescent="0.15">
      <c r="B261" s="31" t="s">
        <v>191</v>
      </c>
      <c r="C261" s="34"/>
      <c r="D261" s="143"/>
      <c r="E261" s="32" t="s">
        <v>192</v>
      </c>
      <c r="F261" s="67" t="s">
        <v>193</v>
      </c>
      <c r="G261" s="65" t="s">
        <v>27</v>
      </c>
      <c r="H261" s="141" t="s">
        <v>27</v>
      </c>
      <c r="I261" s="141" t="s">
        <v>193</v>
      </c>
      <c r="J261" s="126"/>
      <c r="K261" s="45" t="s">
        <v>23</v>
      </c>
      <c r="L261" s="142" t="s">
        <v>23</v>
      </c>
      <c r="M261" s="30"/>
      <c r="N261" s="29" t="s">
        <v>194</v>
      </c>
      <c r="O261" s="67" t="s">
        <v>194</v>
      </c>
      <c r="P261" s="65" t="s">
        <v>27</v>
      </c>
      <c r="Q261" s="65" t="s">
        <v>27</v>
      </c>
      <c r="R261" s="48"/>
      <c r="S261" s="52" t="s">
        <v>23</v>
      </c>
    </row>
    <row r="262" spans="1:19" ht="6.2" customHeight="1" x14ac:dyDescent="0.15">
      <c r="A262" s="75"/>
      <c r="B262" s="74"/>
      <c r="C262" s="113"/>
      <c r="D262" s="122"/>
      <c r="E262" s="40"/>
      <c r="F262" s="71"/>
      <c r="G262" s="132"/>
      <c r="H262" s="104"/>
      <c r="I262" s="104"/>
      <c r="J262" s="128"/>
      <c r="K262" s="59"/>
      <c r="L262" s="41"/>
      <c r="M262" s="77"/>
      <c r="N262" s="64"/>
      <c r="O262" s="64"/>
      <c r="P262" s="66"/>
      <c r="Q262" s="66"/>
      <c r="R262" s="49"/>
      <c r="S262" s="54"/>
    </row>
    <row r="263" spans="1:19" ht="6.2" customHeight="1" x14ac:dyDescent="0.15">
      <c r="A263" s="75"/>
      <c r="B263" s="33"/>
      <c r="C263" s="111"/>
      <c r="D263" s="119"/>
      <c r="E263" s="32"/>
      <c r="F263" s="33"/>
      <c r="G263" s="65"/>
      <c r="H263" s="33"/>
      <c r="I263" s="33"/>
      <c r="J263" s="35"/>
      <c r="K263" s="62"/>
      <c r="L263" s="38"/>
      <c r="M263" s="77"/>
      <c r="N263" s="68"/>
      <c r="O263" s="68"/>
      <c r="P263" s="108"/>
      <c r="Q263" s="108"/>
      <c r="R263" s="47"/>
      <c r="S263" s="51"/>
    </row>
    <row r="264" spans="1:19" ht="12.2" customHeight="1" x14ac:dyDescent="0.15">
      <c r="B264" s="31"/>
      <c r="C264" s="34" t="s">
        <v>24</v>
      </c>
      <c r="D264" s="143"/>
      <c r="E264" s="32" t="s">
        <v>192</v>
      </c>
      <c r="F264" s="67" t="s">
        <v>193</v>
      </c>
      <c r="G264" s="65" t="s">
        <v>27</v>
      </c>
      <c r="H264" s="141" t="s">
        <v>27</v>
      </c>
      <c r="I264" s="141" t="s">
        <v>193</v>
      </c>
      <c r="J264" s="126"/>
      <c r="K264" s="45" t="s">
        <v>23</v>
      </c>
      <c r="L264" s="142" t="s">
        <v>23</v>
      </c>
      <c r="M264" s="30"/>
      <c r="N264" s="29" t="s">
        <v>194</v>
      </c>
      <c r="O264" s="67" t="s">
        <v>194</v>
      </c>
      <c r="P264" s="65" t="s">
        <v>27</v>
      </c>
      <c r="Q264" s="65" t="s">
        <v>27</v>
      </c>
      <c r="R264" s="48"/>
      <c r="S264" s="52" t="s">
        <v>23</v>
      </c>
    </row>
    <row r="265" spans="1:19" ht="6.2" customHeight="1" x14ac:dyDescent="0.15">
      <c r="A265" s="75"/>
      <c r="B265" s="33"/>
      <c r="C265" s="111"/>
      <c r="D265" s="119"/>
      <c r="E265" s="73"/>
      <c r="F265" s="33"/>
      <c r="G265" s="65"/>
      <c r="H265" s="33"/>
      <c r="I265" s="33"/>
      <c r="J265" s="35"/>
      <c r="K265" s="62"/>
      <c r="L265" s="60"/>
      <c r="M265" s="77"/>
      <c r="N265" s="67"/>
      <c r="O265" s="67"/>
      <c r="P265" s="65"/>
      <c r="Q265" s="33"/>
      <c r="R265" s="43"/>
      <c r="S265" s="50"/>
    </row>
    <row r="266" spans="1:19" ht="6.2" customHeight="1" x14ac:dyDescent="0.15">
      <c r="A266" s="75"/>
      <c r="B266" s="33"/>
      <c r="C266" s="111"/>
      <c r="D266" s="121"/>
      <c r="E266" s="37"/>
      <c r="F266" s="70"/>
      <c r="G266" s="133"/>
      <c r="H266" s="36"/>
      <c r="I266" s="70"/>
      <c r="J266" s="127"/>
      <c r="K266" s="44"/>
      <c r="L266" s="58"/>
      <c r="M266" s="77"/>
      <c r="N266" s="68"/>
      <c r="O266" s="68"/>
      <c r="P266" s="107"/>
      <c r="Q266" s="108"/>
      <c r="R266" s="47"/>
      <c r="S266" s="51"/>
    </row>
    <row r="267" spans="1:19" ht="12.2" customHeight="1" x14ac:dyDescent="0.15">
      <c r="B267" s="31"/>
      <c r="C267" s="34"/>
      <c r="D267" s="143" t="s">
        <v>24</v>
      </c>
      <c r="E267" s="32" t="s">
        <v>143</v>
      </c>
      <c r="F267" s="67" t="s">
        <v>195</v>
      </c>
      <c r="G267" s="65" t="s">
        <v>27</v>
      </c>
      <c r="H267" s="141" t="s">
        <v>27</v>
      </c>
      <c r="I267" s="141" t="s">
        <v>195</v>
      </c>
      <c r="J267" s="126"/>
      <c r="K267" s="45" t="s">
        <v>23</v>
      </c>
      <c r="L267" s="142" t="s">
        <v>23</v>
      </c>
      <c r="M267" s="30"/>
      <c r="N267" s="29" t="s">
        <v>196</v>
      </c>
      <c r="O267" s="67" t="s">
        <v>196</v>
      </c>
      <c r="P267" s="65" t="s">
        <v>27</v>
      </c>
      <c r="Q267" s="65" t="s">
        <v>27</v>
      </c>
      <c r="R267" s="48"/>
      <c r="S267" s="52" t="s">
        <v>23</v>
      </c>
    </row>
    <row r="268" spans="1:19" ht="6.2" customHeight="1" x14ac:dyDescent="0.15">
      <c r="A268" s="75"/>
      <c r="B268" s="33"/>
      <c r="C268" s="111"/>
      <c r="D268" s="119"/>
      <c r="E268" s="150" t="s">
        <v>197</v>
      </c>
      <c r="F268" s="34"/>
      <c r="G268" s="65"/>
      <c r="H268" s="33"/>
      <c r="I268" s="33"/>
      <c r="J268" s="35" t="s">
        <v>23</v>
      </c>
      <c r="K268" s="46" t="s">
        <v>23</v>
      </c>
      <c r="L268" s="60" t="s">
        <v>23</v>
      </c>
      <c r="M268" s="77"/>
      <c r="N268" s="64" t="s">
        <v>23</v>
      </c>
      <c r="O268" s="64" t="s">
        <v>23</v>
      </c>
      <c r="P268" s="66" t="s">
        <v>23</v>
      </c>
      <c r="Q268" s="63" t="s">
        <v>23</v>
      </c>
      <c r="R268" s="43"/>
      <c r="S268" s="50" t="s">
        <v>23</v>
      </c>
    </row>
    <row r="269" spans="1:19" ht="6.2" customHeight="1" x14ac:dyDescent="0.15">
      <c r="B269" s="61"/>
      <c r="C269" s="111"/>
      <c r="D269" s="119"/>
      <c r="E269" s="150"/>
      <c r="F269" s="33"/>
      <c r="G269" s="134"/>
      <c r="H269" s="33"/>
      <c r="I269" s="33"/>
      <c r="J269" s="127"/>
      <c r="K269" s="44"/>
      <c r="L269" s="58"/>
      <c r="M269" s="77"/>
      <c r="N269" s="67"/>
      <c r="O269" s="67"/>
      <c r="P269" s="108"/>
      <c r="Q269" s="108"/>
      <c r="R269" s="47"/>
      <c r="S269" s="51"/>
    </row>
    <row r="270" spans="1:19" ht="12.2" customHeight="1" x14ac:dyDescent="0.15">
      <c r="B270" s="31"/>
      <c r="C270" s="34"/>
      <c r="D270" s="143"/>
      <c r="E270" s="32"/>
      <c r="F270" s="67"/>
      <c r="G270" s="65"/>
      <c r="H270" s="141"/>
      <c r="I270" s="141"/>
      <c r="J270" s="126" t="s">
        <v>24</v>
      </c>
      <c r="K270" s="45" t="s">
        <v>143</v>
      </c>
      <c r="L270" s="142" t="s">
        <v>195</v>
      </c>
      <c r="M270" s="30"/>
      <c r="N270" s="29" t="s">
        <v>196</v>
      </c>
      <c r="O270" s="67" t="s">
        <v>196</v>
      </c>
      <c r="P270" s="65" t="s">
        <v>27</v>
      </c>
      <c r="Q270" s="65" t="s">
        <v>27</v>
      </c>
      <c r="R270" s="48" t="str">
        <f>CONCATENATE("高額医療費共同事業交付金")</f>
        <v>高額医療費共同事業交付金</v>
      </c>
      <c r="S270" s="52" t="s">
        <v>196</v>
      </c>
    </row>
    <row r="271" spans="1:19" ht="12.2" customHeight="1" x14ac:dyDescent="0.15">
      <c r="B271" s="31"/>
      <c r="C271" s="34"/>
      <c r="D271" s="143"/>
      <c r="E271" s="32"/>
      <c r="F271" s="67"/>
      <c r="G271" s="65"/>
      <c r="H271" s="141"/>
      <c r="I271" s="141"/>
      <c r="J271" s="126" t="s">
        <v>23</v>
      </c>
      <c r="K271" s="45" t="s">
        <v>197</v>
      </c>
      <c r="L271" s="142" t="s">
        <v>23</v>
      </c>
      <c r="M271" s="30"/>
      <c r="N271" s="29" t="s">
        <v>23</v>
      </c>
      <c r="O271" s="67" t="s">
        <v>23</v>
      </c>
      <c r="P271" s="65" t="s">
        <v>23</v>
      </c>
      <c r="Q271" s="65" t="s">
        <v>23</v>
      </c>
      <c r="R271" s="48"/>
      <c r="S271" s="52"/>
    </row>
    <row r="272" spans="1:19" ht="6.2" customHeight="1" x14ac:dyDescent="0.15">
      <c r="A272" s="75"/>
      <c r="B272" s="33"/>
      <c r="C272" s="111"/>
      <c r="D272" s="119"/>
      <c r="E272" s="73"/>
      <c r="F272" s="33"/>
      <c r="G272" s="65"/>
      <c r="H272" s="33"/>
      <c r="I272" s="33"/>
      <c r="J272" s="35"/>
      <c r="K272" s="62"/>
      <c r="L272" s="60"/>
      <c r="M272" s="77"/>
      <c r="N272" s="67"/>
      <c r="O272" s="67"/>
      <c r="P272" s="65"/>
      <c r="Q272" s="33"/>
      <c r="R272" s="43"/>
      <c r="S272" s="50"/>
    </row>
    <row r="273" spans="1:19" ht="6.2" customHeight="1" x14ac:dyDescent="0.15">
      <c r="A273" s="75"/>
      <c r="B273" s="33"/>
      <c r="C273" s="111"/>
      <c r="D273" s="121"/>
      <c r="E273" s="37"/>
      <c r="F273" s="70"/>
      <c r="G273" s="133"/>
      <c r="H273" s="36"/>
      <c r="I273" s="70"/>
      <c r="J273" s="127"/>
      <c r="K273" s="44"/>
      <c r="L273" s="58"/>
      <c r="M273" s="77"/>
      <c r="N273" s="68"/>
      <c r="O273" s="68"/>
      <c r="P273" s="107"/>
      <c r="Q273" s="108"/>
      <c r="R273" s="47"/>
      <c r="S273" s="51"/>
    </row>
    <row r="274" spans="1:19" ht="12.2" customHeight="1" x14ac:dyDescent="0.15">
      <c r="B274" s="31"/>
      <c r="C274" s="34"/>
      <c r="D274" s="143" t="s">
        <v>46</v>
      </c>
      <c r="E274" s="32" t="s">
        <v>198</v>
      </c>
      <c r="F274" s="67" t="s">
        <v>199</v>
      </c>
      <c r="G274" s="65" t="s">
        <v>27</v>
      </c>
      <c r="H274" s="141" t="s">
        <v>27</v>
      </c>
      <c r="I274" s="141" t="s">
        <v>199</v>
      </c>
      <c r="J274" s="126"/>
      <c r="K274" s="45" t="s">
        <v>23</v>
      </c>
      <c r="L274" s="142" t="s">
        <v>23</v>
      </c>
      <c r="M274" s="30"/>
      <c r="N274" s="29" t="s">
        <v>200</v>
      </c>
      <c r="O274" s="67" t="s">
        <v>200</v>
      </c>
      <c r="P274" s="65" t="s">
        <v>27</v>
      </c>
      <c r="Q274" s="65" t="s">
        <v>27</v>
      </c>
      <c r="R274" s="48"/>
      <c r="S274" s="52" t="s">
        <v>23</v>
      </c>
    </row>
    <row r="275" spans="1:19" ht="6.2" customHeight="1" x14ac:dyDescent="0.15">
      <c r="A275" s="75"/>
      <c r="B275" s="33"/>
      <c r="C275" s="111"/>
      <c r="D275" s="119"/>
      <c r="E275" s="150" t="s">
        <v>201</v>
      </c>
      <c r="F275" s="34"/>
      <c r="G275" s="65"/>
      <c r="H275" s="33"/>
      <c r="I275" s="33"/>
      <c r="J275" s="35" t="s">
        <v>23</v>
      </c>
      <c r="K275" s="46" t="s">
        <v>23</v>
      </c>
      <c r="L275" s="60" t="s">
        <v>23</v>
      </c>
      <c r="M275" s="77"/>
      <c r="N275" s="64" t="s">
        <v>23</v>
      </c>
      <c r="O275" s="64" t="s">
        <v>23</v>
      </c>
      <c r="P275" s="66" t="s">
        <v>23</v>
      </c>
      <c r="Q275" s="63" t="s">
        <v>23</v>
      </c>
      <c r="R275" s="43"/>
      <c r="S275" s="50" t="s">
        <v>23</v>
      </c>
    </row>
    <row r="276" spans="1:19" ht="6.2" customHeight="1" x14ac:dyDescent="0.15">
      <c r="B276" s="61"/>
      <c r="C276" s="111"/>
      <c r="D276" s="119"/>
      <c r="E276" s="150"/>
      <c r="F276" s="33"/>
      <c r="G276" s="134"/>
      <c r="H276" s="33"/>
      <c r="I276" s="33"/>
      <c r="J276" s="127"/>
      <c r="K276" s="44"/>
      <c r="L276" s="58"/>
      <c r="M276" s="77"/>
      <c r="N276" s="67"/>
      <c r="O276" s="67"/>
      <c r="P276" s="108"/>
      <c r="Q276" s="108"/>
      <c r="R276" s="47"/>
      <c r="S276" s="51"/>
    </row>
    <row r="277" spans="1:19" ht="12.2" customHeight="1" x14ac:dyDescent="0.15">
      <c r="B277" s="31"/>
      <c r="C277" s="34"/>
      <c r="D277" s="143"/>
      <c r="E277" s="32"/>
      <c r="F277" s="67"/>
      <c r="G277" s="65"/>
      <c r="H277" s="141"/>
      <c r="I277" s="141"/>
      <c r="J277" s="126" t="s">
        <v>24</v>
      </c>
      <c r="K277" s="45" t="s">
        <v>198</v>
      </c>
      <c r="L277" s="142" t="s">
        <v>199</v>
      </c>
      <c r="M277" s="30"/>
      <c r="N277" s="29" t="s">
        <v>200</v>
      </c>
      <c r="O277" s="67" t="s">
        <v>200</v>
      </c>
      <c r="P277" s="65" t="s">
        <v>27</v>
      </c>
      <c r="Q277" s="65" t="s">
        <v>27</v>
      </c>
      <c r="R277" s="48" t="str">
        <f>CONCATENATE("保険財政共同安定化事業交付金")</f>
        <v>保険財政共同安定化事業交付金</v>
      </c>
      <c r="S277" s="52" t="s">
        <v>200</v>
      </c>
    </row>
    <row r="278" spans="1:19" ht="12.2" customHeight="1" x14ac:dyDescent="0.15">
      <c r="B278" s="31"/>
      <c r="C278" s="34"/>
      <c r="D278" s="143"/>
      <c r="E278" s="32"/>
      <c r="F278" s="67"/>
      <c r="G278" s="65"/>
      <c r="H278" s="141"/>
      <c r="I278" s="141"/>
      <c r="J278" s="126" t="s">
        <v>23</v>
      </c>
      <c r="K278" s="45" t="s">
        <v>201</v>
      </c>
      <c r="L278" s="142" t="s">
        <v>23</v>
      </c>
      <c r="M278" s="30"/>
      <c r="N278" s="29" t="s">
        <v>23</v>
      </c>
      <c r="O278" s="67" t="s">
        <v>23</v>
      </c>
      <c r="P278" s="65" t="s">
        <v>23</v>
      </c>
      <c r="Q278" s="65" t="s">
        <v>23</v>
      </c>
      <c r="R278" s="48"/>
      <c r="S278" s="52"/>
    </row>
    <row r="279" spans="1:19" ht="6.2" customHeight="1" x14ac:dyDescent="0.15">
      <c r="A279" s="75"/>
      <c r="B279" s="33"/>
      <c r="C279" s="111"/>
      <c r="D279" s="120"/>
      <c r="E279" s="72"/>
      <c r="F279" s="33"/>
      <c r="G279" s="33"/>
      <c r="H279" s="33"/>
      <c r="I279" s="33"/>
      <c r="J279" s="35"/>
      <c r="K279" s="62"/>
      <c r="L279" s="41"/>
      <c r="M279" s="77"/>
      <c r="N279" s="67"/>
      <c r="O279" s="67"/>
      <c r="P279" s="64"/>
      <c r="Q279" s="33"/>
      <c r="R279" s="56"/>
      <c r="S279" s="50"/>
    </row>
    <row r="280" spans="1:19" ht="6.2" customHeight="1" x14ac:dyDescent="0.15">
      <c r="A280" s="75"/>
      <c r="B280" s="70"/>
      <c r="C280" s="112"/>
      <c r="D280" s="121"/>
      <c r="E280" s="37"/>
      <c r="F280" s="70"/>
      <c r="G280" s="108"/>
      <c r="H280" s="70"/>
      <c r="I280" s="70"/>
      <c r="J280" s="127"/>
      <c r="K280" s="44"/>
      <c r="L280" s="38"/>
      <c r="M280" s="77"/>
      <c r="N280" s="68"/>
      <c r="O280" s="68"/>
      <c r="P280" s="108"/>
      <c r="Q280" s="108"/>
      <c r="R280" s="47"/>
      <c r="S280" s="51"/>
    </row>
    <row r="281" spans="1:19" ht="12.2" customHeight="1" x14ac:dyDescent="0.15">
      <c r="B281" s="31" t="s">
        <v>202</v>
      </c>
      <c r="C281" s="34"/>
      <c r="D281" s="143"/>
      <c r="E281" s="32" t="s">
        <v>203</v>
      </c>
      <c r="F281" s="67" t="s">
        <v>204</v>
      </c>
      <c r="G281" s="65" t="s">
        <v>27</v>
      </c>
      <c r="H281" s="141" t="s">
        <v>27</v>
      </c>
      <c r="I281" s="141" t="s">
        <v>204</v>
      </c>
      <c r="J281" s="126"/>
      <c r="K281" s="45" t="s">
        <v>23</v>
      </c>
      <c r="L281" s="142" t="s">
        <v>23</v>
      </c>
      <c r="M281" s="30"/>
      <c r="N281" s="29" t="s">
        <v>205</v>
      </c>
      <c r="O281" s="67" t="s">
        <v>205</v>
      </c>
      <c r="P281" s="65" t="s">
        <v>27</v>
      </c>
      <c r="Q281" s="65" t="s">
        <v>27</v>
      </c>
      <c r="R281" s="48"/>
      <c r="S281" s="52" t="s">
        <v>23</v>
      </c>
    </row>
    <row r="282" spans="1:19" ht="6.2" customHeight="1" x14ac:dyDescent="0.15">
      <c r="A282" s="75"/>
      <c r="B282" s="74"/>
      <c r="C282" s="113"/>
      <c r="D282" s="122"/>
      <c r="E282" s="40"/>
      <c r="F282" s="71"/>
      <c r="G282" s="132"/>
      <c r="H282" s="104"/>
      <c r="I282" s="104"/>
      <c r="J282" s="128"/>
      <c r="K282" s="59"/>
      <c r="L282" s="41"/>
      <c r="M282" s="77"/>
      <c r="N282" s="64"/>
      <c r="O282" s="64"/>
      <c r="P282" s="66"/>
      <c r="Q282" s="66"/>
      <c r="R282" s="49"/>
      <c r="S282" s="54"/>
    </row>
    <row r="283" spans="1:19" ht="6.2" customHeight="1" x14ac:dyDescent="0.15">
      <c r="A283" s="75"/>
      <c r="B283" s="33"/>
      <c r="C283" s="111"/>
      <c r="D283" s="119"/>
      <c r="E283" s="32"/>
      <c r="F283" s="33"/>
      <c r="G283" s="65"/>
      <c r="H283" s="33"/>
      <c r="I283" s="33"/>
      <c r="J283" s="35"/>
      <c r="K283" s="62"/>
      <c r="L283" s="38"/>
      <c r="M283" s="77"/>
      <c r="N283" s="68"/>
      <c r="O283" s="68"/>
      <c r="P283" s="108"/>
      <c r="Q283" s="108"/>
      <c r="R283" s="47"/>
      <c r="S283" s="51"/>
    </row>
    <row r="284" spans="1:19" ht="12.2" customHeight="1" x14ac:dyDescent="0.15">
      <c r="B284" s="31"/>
      <c r="C284" s="34" t="s">
        <v>24</v>
      </c>
      <c r="D284" s="143"/>
      <c r="E284" s="32" t="s">
        <v>206</v>
      </c>
      <c r="F284" s="67" t="s">
        <v>204</v>
      </c>
      <c r="G284" s="65" t="s">
        <v>27</v>
      </c>
      <c r="H284" s="141" t="s">
        <v>27</v>
      </c>
      <c r="I284" s="141" t="s">
        <v>204</v>
      </c>
      <c r="J284" s="126"/>
      <c r="K284" s="45" t="s">
        <v>23</v>
      </c>
      <c r="L284" s="142" t="s">
        <v>23</v>
      </c>
      <c r="M284" s="30"/>
      <c r="N284" s="29" t="s">
        <v>205</v>
      </c>
      <c r="O284" s="67" t="s">
        <v>205</v>
      </c>
      <c r="P284" s="65" t="s">
        <v>27</v>
      </c>
      <c r="Q284" s="65" t="s">
        <v>27</v>
      </c>
      <c r="R284" s="48"/>
      <c r="S284" s="52" t="s">
        <v>23</v>
      </c>
    </row>
    <row r="285" spans="1:19" ht="6.2" customHeight="1" x14ac:dyDescent="0.15">
      <c r="A285" s="75"/>
      <c r="B285" s="33"/>
      <c r="C285" s="111"/>
      <c r="D285" s="119"/>
      <c r="E285" s="73"/>
      <c r="F285" s="33"/>
      <c r="G285" s="65"/>
      <c r="H285" s="33"/>
      <c r="I285" s="33"/>
      <c r="J285" s="35"/>
      <c r="K285" s="62"/>
      <c r="L285" s="60"/>
      <c r="M285" s="77"/>
      <c r="N285" s="67"/>
      <c r="O285" s="67"/>
      <c r="P285" s="65"/>
      <c r="Q285" s="33"/>
      <c r="R285" s="43"/>
      <c r="S285" s="50"/>
    </row>
    <row r="286" spans="1:19" ht="6.2" customHeight="1" x14ac:dyDescent="0.15">
      <c r="A286" s="75"/>
      <c r="B286" s="33"/>
      <c r="C286" s="111"/>
      <c r="D286" s="121"/>
      <c r="E286" s="37"/>
      <c r="F286" s="70"/>
      <c r="G286" s="133"/>
      <c r="H286" s="36"/>
      <c r="I286" s="70"/>
      <c r="J286" s="127"/>
      <c r="K286" s="44"/>
      <c r="L286" s="58"/>
      <c r="M286" s="77"/>
      <c r="N286" s="68"/>
      <c r="O286" s="68"/>
      <c r="P286" s="107"/>
      <c r="Q286" s="108"/>
      <c r="R286" s="47"/>
      <c r="S286" s="51"/>
    </row>
    <row r="287" spans="1:19" ht="12.2" customHeight="1" x14ac:dyDescent="0.15">
      <c r="B287" s="31"/>
      <c r="C287" s="34"/>
      <c r="D287" s="143" t="s">
        <v>24</v>
      </c>
      <c r="E287" s="32" t="s">
        <v>207</v>
      </c>
      <c r="F287" s="67" t="s">
        <v>204</v>
      </c>
      <c r="G287" s="65" t="s">
        <v>27</v>
      </c>
      <c r="H287" s="141" t="s">
        <v>27</v>
      </c>
      <c r="I287" s="141" t="s">
        <v>204</v>
      </c>
      <c r="J287" s="126"/>
      <c r="K287" s="45" t="s">
        <v>23</v>
      </c>
      <c r="L287" s="142" t="s">
        <v>23</v>
      </c>
      <c r="M287" s="30"/>
      <c r="N287" s="29" t="s">
        <v>205</v>
      </c>
      <c r="O287" s="67" t="s">
        <v>205</v>
      </c>
      <c r="P287" s="65" t="s">
        <v>27</v>
      </c>
      <c r="Q287" s="65" t="s">
        <v>27</v>
      </c>
      <c r="R287" s="48"/>
      <c r="S287" s="52" t="s">
        <v>23</v>
      </c>
    </row>
    <row r="288" spans="1:19" ht="6.2" customHeight="1" x14ac:dyDescent="0.15">
      <c r="A288" s="75"/>
      <c r="B288" s="33"/>
      <c r="C288" s="111"/>
      <c r="D288" s="119"/>
      <c r="E288" s="150"/>
      <c r="F288" s="34"/>
      <c r="G288" s="65"/>
      <c r="H288" s="33"/>
      <c r="I288" s="33"/>
      <c r="J288" s="35" t="s">
        <v>23</v>
      </c>
      <c r="K288" s="46" t="s">
        <v>23</v>
      </c>
      <c r="L288" s="60" t="s">
        <v>23</v>
      </c>
      <c r="M288" s="77"/>
      <c r="N288" s="64" t="s">
        <v>23</v>
      </c>
      <c r="O288" s="64" t="s">
        <v>23</v>
      </c>
      <c r="P288" s="66" t="s">
        <v>23</v>
      </c>
      <c r="Q288" s="63" t="s">
        <v>23</v>
      </c>
      <c r="R288" s="43"/>
      <c r="S288" s="50" t="s">
        <v>23</v>
      </c>
    </row>
    <row r="289" spans="1:19" ht="6.2" customHeight="1" x14ac:dyDescent="0.15">
      <c r="B289" s="61"/>
      <c r="C289" s="111"/>
      <c r="D289" s="119"/>
      <c r="E289" s="150"/>
      <c r="F289" s="33"/>
      <c r="G289" s="134"/>
      <c r="H289" s="33"/>
      <c r="I289" s="33"/>
      <c r="J289" s="127"/>
      <c r="K289" s="44"/>
      <c r="L289" s="58"/>
      <c r="M289" s="77"/>
      <c r="N289" s="67"/>
      <c r="O289" s="67"/>
      <c r="P289" s="108"/>
      <c r="Q289" s="108"/>
      <c r="R289" s="47"/>
      <c r="S289" s="51"/>
    </row>
    <row r="290" spans="1:19" ht="12.2" customHeight="1" x14ac:dyDescent="0.15">
      <c r="B290" s="31"/>
      <c r="C290" s="34"/>
      <c r="D290" s="143"/>
      <c r="E290" s="32"/>
      <c r="F290" s="67"/>
      <c r="G290" s="65"/>
      <c r="H290" s="141"/>
      <c r="I290" s="141"/>
      <c r="J290" s="126" t="s">
        <v>24</v>
      </c>
      <c r="K290" s="45" t="s">
        <v>207</v>
      </c>
      <c r="L290" s="142" t="s">
        <v>204</v>
      </c>
      <c r="M290" s="30"/>
      <c r="N290" s="29" t="s">
        <v>205</v>
      </c>
      <c r="O290" s="67" t="s">
        <v>205</v>
      </c>
      <c r="P290" s="65" t="s">
        <v>27</v>
      </c>
      <c r="Q290" s="65" t="s">
        <v>27</v>
      </c>
      <c r="R290" s="48" t="str">
        <f>CONCATENATE("国民健康保険財政安定化基金管理運用による利子")</f>
        <v>国民健康保険財政安定化基金管理運用による利子</v>
      </c>
      <c r="S290" s="52" t="s">
        <v>205</v>
      </c>
    </row>
    <row r="291" spans="1:19" ht="6.2" customHeight="1" x14ac:dyDescent="0.15">
      <c r="A291" s="75"/>
      <c r="B291" s="33"/>
      <c r="C291" s="111"/>
      <c r="D291" s="120"/>
      <c r="E291" s="72"/>
      <c r="F291" s="33"/>
      <c r="G291" s="33"/>
      <c r="H291" s="33"/>
      <c r="I291" s="33"/>
      <c r="J291" s="35"/>
      <c r="K291" s="62"/>
      <c r="L291" s="41"/>
      <c r="M291" s="77"/>
      <c r="N291" s="67"/>
      <c r="O291" s="67"/>
      <c r="P291" s="64"/>
      <c r="Q291" s="33"/>
      <c r="R291" s="56"/>
      <c r="S291" s="50"/>
    </row>
    <row r="292" spans="1:19" ht="6.2" customHeight="1" x14ac:dyDescent="0.15">
      <c r="A292" s="75"/>
      <c r="B292" s="70"/>
      <c r="C292" s="112"/>
      <c r="D292" s="121"/>
      <c r="E292" s="37"/>
      <c r="F292" s="70"/>
      <c r="G292" s="108"/>
      <c r="H292" s="70"/>
      <c r="I292" s="70"/>
      <c r="J292" s="127"/>
      <c r="K292" s="44"/>
      <c r="L292" s="38"/>
      <c r="M292" s="77"/>
      <c r="N292" s="68"/>
      <c r="O292" s="68"/>
      <c r="P292" s="108"/>
      <c r="Q292" s="108"/>
      <c r="R292" s="47"/>
      <c r="S292" s="51"/>
    </row>
    <row r="293" spans="1:19" ht="12.2" customHeight="1" x14ac:dyDescent="0.15">
      <c r="B293" s="31" t="s">
        <v>208</v>
      </c>
      <c r="C293" s="34"/>
      <c r="D293" s="143"/>
      <c r="E293" s="32" t="s">
        <v>209</v>
      </c>
      <c r="F293" s="67" t="s">
        <v>210</v>
      </c>
      <c r="G293" s="65" t="s">
        <v>211</v>
      </c>
      <c r="H293" s="141" t="s">
        <v>27</v>
      </c>
      <c r="I293" s="141" t="s">
        <v>212</v>
      </c>
      <c r="J293" s="126"/>
      <c r="K293" s="45" t="s">
        <v>23</v>
      </c>
      <c r="L293" s="142" t="s">
        <v>23</v>
      </c>
      <c r="M293" s="30"/>
      <c r="N293" s="29" t="s">
        <v>213</v>
      </c>
      <c r="O293" s="67" t="s">
        <v>213</v>
      </c>
      <c r="P293" s="65" t="s">
        <v>27</v>
      </c>
      <c r="Q293" s="65" t="s">
        <v>27</v>
      </c>
      <c r="R293" s="48"/>
      <c r="S293" s="52" t="s">
        <v>23</v>
      </c>
    </row>
    <row r="294" spans="1:19" ht="6.2" customHeight="1" x14ac:dyDescent="0.15">
      <c r="A294" s="75"/>
      <c r="B294" s="74"/>
      <c r="C294" s="113"/>
      <c r="D294" s="122"/>
      <c r="E294" s="40"/>
      <c r="F294" s="71"/>
      <c r="G294" s="132"/>
      <c r="H294" s="104"/>
      <c r="I294" s="104"/>
      <c r="J294" s="128"/>
      <c r="K294" s="59"/>
      <c r="L294" s="41"/>
      <c r="M294" s="77"/>
      <c r="N294" s="64"/>
      <c r="O294" s="64"/>
      <c r="P294" s="66"/>
      <c r="Q294" s="66"/>
      <c r="R294" s="49"/>
      <c r="S294" s="54"/>
    </row>
    <row r="295" spans="1:19" ht="6.2" customHeight="1" x14ac:dyDescent="0.15">
      <c r="A295" s="75"/>
      <c r="B295" s="33"/>
      <c r="C295" s="111"/>
      <c r="D295" s="119"/>
      <c r="E295" s="32"/>
      <c r="F295" s="33"/>
      <c r="G295" s="65"/>
      <c r="H295" s="33"/>
      <c r="I295" s="33"/>
      <c r="J295" s="35"/>
      <c r="K295" s="62"/>
      <c r="L295" s="38"/>
      <c r="M295" s="77"/>
      <c r="N295" s="68"/>
      <c r="O295" s="68"/>
      <c r="P295" s="108"/>
      <c r="Q295" s="108"/>
      <c r="R295" s="47"/>
      <c r="S295" s="51"/>
    </row>
    <row r="296" spans="1:19" ht="12.2" customHeight="1" x14ac:dyDescent="0.15">
      <c r="B296" s="31"/>
      <c r="C296" s="34" t="s">
        <v>24</v>
      </c>
      <c r="D296" s="143"/>
      <c r="E296" s="32" t="s">
        <v>214</v>
      </c>
      <c r="F296" s="67" t="s">
        <v>215</v>
      </c>
      <c r="G296" s="65" t="s">
        <v>211</v>
      </c>
      <c r="H296" s="141" t="s">
        <v>27</v>
      </c>
      <c r="I296" s="141" t="s">
        <v>216</v>
      </c>
      <c r="J296" s="126"/>
      <c r="K296" s="45" t="s">
        <v>23</v>
      </c>
      <c r="L296" s="142" t="s">
        <v>23</v>
      </c>
      <c r="M296" s="30"/>
      <c r="N296" s="29" t="s">
        <v>217</v>
      </c>
      <c r="O296" s="67" t="s">
        <v>217</v>
      </c>
      <c r="P296" s="65" t="s">
        <v>27</v>
      </c>
      <c r="Q296" s="65" t="s">
        <v>27</v>
      </c>
      <c r="R296" s="48"/>
      <c r="S296" s="52" t="s">
        <v>23</v>
      </c>
    </row>
    <row r="297" spans="1:19" ht="6.2" customHeight="1" x14ac:dyDescent="0.15">
      <c r="A297" s="75"/>
      <c r="B297" s="81"/>
      <c r="C297" s="114"/>
      <c r="D297" s="123"/>
      <c r="E297" s="87"/>
      <c r="F297" s="83"/>
      <c r="G297" s="83"/>
      <c r="H297" s="83"/>
      <c r="I297" s="83"/>
      <c r="J297" s="82"/>
      <c r="K297" s="84"/>
      <c r="L297" s="85"/>
      <c r="M297" s="78"/>
      <c r="N297" s="86"/>
      <c r="O297" s="86"/>
      <c r="P297" s="86"/>
      <c r="Q297" s="83"/>
      <c r="R297" s="79"/>
      <c r="S297" s="80"/>
    </row>
    <row r="298" spans="1:19" ht="6.2" customHeight="1" x14ac:dyDescent="0.15">
      <c r="A298" s="92"/>
      <c r="B298" s="8"/>
      <c r="C298" s="115"/>
      <c r="D298" s="124"/>
      <c r="E298" s="9"/>
      <c r="F298" s="90"/>
      <c r="G298" s="90"/>
      <c r="H298" s="8"/>
      <c r="I298" s="90"/>
      <c r="J298" s="90"/>
      <c r="K298" s="12"/>
      <c r="L298" s="90"/>
      <c r="M298" s="16"/>
      <c r="N298" s="91"/>
      <c r="O298" s="91"/>
      <c r="P298" s="88"/>
      <c r="Q298" s="90"/>
      <c r="R298" s="89"/>
      <c r="S298" s="88"/>
    </row>
    <row r="299" spans="1:19" ht="12.2" customHeight="1" x14ac:dyDescent="0.15">
      <c r="A299" s="92"/>
      <c r="B299" s="8"/>
      <c r="C299" s="115"/>
      <c r="D299" s="124"/>
      <c r="E299" s="9"/>
      <c r="F299" s="8"/>
      <c r="G299" s="8"/>
      <c r="H299" s="8"/>
      <c r="I299" s="8"/>
      <c r="J299" s="8"/>
      <c r="K299" s="12"/>
      <c r="L299" s="8"/>
      <c r="M299" s="16"/>
      <c r="N299" s="88"/>
      <c r="O299" s="88"/>
      <c r="P299" s="88"/>
      <c r="Q299" s="8"/>
      <c r="R299" s="12"/>
      <c r="S299" s="88"/>
    </row>
    <row r="300" spans="1:19" ht="35.450000000000003" customHeight="1" x14ac:dyDescent="0.15">
      <c r="A300" s="148"/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6"/>
      <c r="N300" s="149"/>
      <c r="O300" s="149"/>
      <c r="P300" s="149"/>
      <c r="Q300" s="149"/>
      <c r="R300" s="149"/>
      <c r="S300" s="149"/>
    </row>
    <row r="301" spans="1:19" ht="17.100000000000001" customHeight="1" x14ac:dyDescent="0.15"/>
    <row r="302" spans="1:19" ht="20.100000000000001" customHeight="1" x14ac:dyDescent="0.15">
      <c r="E302" s="151"/>
      <c r="F302" s="151"/>
      <c r="G302" s="151"/>
      <c r="H302" s="151"/>
      <c r="I302" s="151"/>
      <c r="J302" s="151"/>
      <c r="K302" s="151"/>
      <c r="P302" s="144"/>
      <c r="Q302" s="144"/>
      <c r="R302" s="3"/>
      <c r="S302" s="23" t="s">
        <v>23</v>
      </c>
    </row>
    <row r="303" spans="1:19" ht="12.95" customHeight="1" x14ac:dyDescent="0.15">
      <c r="B303" s="152" t="s">
        <v>23</v>
      </c>
      <c r="C303" s="152"/>
      <c r="D303" s="152"/>
      <c r="I303" s="5"/>
      <c r="J303" s="5"/>
      <c r="K303" s="17"/>
      <c r="L303" s="18"/>
      <c r="M303" s="6"/>
      <c r="N303" s="4"/>
      <c r="O303" s="4"/>
      <c r="S303" s="24" t="s">
        <v>15</v>
      </c>
    </row>
    <row r="304" spans="1:19" ht="11.45" customHeight="1" x14ac:dyDescent="0.15">
      <c r="B304" s="153" t="s">
        <v>18</v>
      </c>
      <c r="C304" s="154"/>
      <c r="D304" s="154"/>
      <c r="E304" s="155"/>
      <c r="F304" s="159" t="s">
        <v>10</v>
      </c>
      <c r="G304" s="160"/>
      <c r="H304" s="160"/>
      <c r="I304" s="160"/>
      <c r="J304" s="160"/>
      <c r="K304" s="160"/>
      <c r="L304" s="161"/>
      <c r="M304" s="28"/>
      <c r="N304" s="176" t="s">
        <v>11</v>
      </c>
      <c r="O304" s="179" t="s">
        <v>12</v>
      </c>
      <c r="P304" s="180" t="s">
        <v>16</v>
      </c>
      <c r="Q304" s="180" t="s">
        <v>13</v>
      </c>
      <c r="R304" s="183" t="s">
        <v>21</v>
      </c>
      <c r="S304" s="184"/>
    </row>
    <row r="305" spans="1:19" ht="11.45" customHeight="1" x14ac:dyDescent="0.15">
      <c r="B305" s="156"/>
      <c r="C305" s="157"/>
      <c r="D305" s="157"/>
      <c r="E305" s="158"/>
      <c r="F305" s="162" t="s">
        <v>3</v>
      </c>
      <c r="G305" s="162" t="s">
        <v>4</v>
      </c>
      <c r="H305" s="25" t="s">
        <v>5</v>
      </c>
      <c r="I305" s="166" t="s">
        <v>8</v>
      </c>
      <c r="J305" s="166" t="s">
        <v>9</v>
      </c>
      <c r="K305" s="169"/>
      <c r="L305" s="170"/>
      <c r="M305" s="19"/>
      <c r="N305" s="177"/>
      <c r="O305" s="167"/>
      <c r="P305" s="181"/>
      <c r="Q305" s="181"/>
      <c r="R305" s="185"/>
      <c r="S305" s="186"/>
    </row>
    <row r="306" spans="1:19" ht="11.45" customHeight="1" x14ac:dyDescent="0.15">
      <c r="B306" s="156"/>
      <c r="C306" s="157"/>
      <c r="D306" s="157"/>
      <c r="E306" s="158"/>
      <c r="F306" s="163"/>
      <c r="G306" s="163"/>
      <c r="H306" s="26" t="s">
        <v>6</v>
      </c>
      <c r="I306" s="167"/>
      <c r="J306" s="162" t="s">
        <v>20</v>
      </c>
      <c r="K306" s="171"/>
      <c r="L306" s="173" t="s">
        <v>22</v>
      </c>
      <c r="M306" s="15"/>
      <c r="N306" s="177"/>
      <c r="O306" s="167"/>
      <c r="P306" s="181"/>
      <c r="Q306" s="181"/>
      <c r="R306" s="185"/>
      <c r="S306" s="186"/>
    </row>
    <row r="307" spans="1:19" ht="11.45" customHeight="1" x14ac:dyDescent="0.15">
      <c r="B307" s="156"/>
      <c r="C307" s="157"/>
      <c r="D307" s="157"/>
      <c r="E307" s="158"/>
      <c r="F307" s="163"/>
      <c r="G307" s="163"/>
      <c r="H307" s="26" t="s">
        <v>7</v>
      </c>
      <c r="I307" s="167"/>
      <c r="J307" s="163"/>
      <c r="K307" s="158"/>
      <c r="L307" s="174"/>
      <c r="M307" s="15"/>
      <c r="N307" s="177"/>
      <c r="O307" s="167"/>
      <c r="P307" s="181"/>
      <c r="Q307" s="181"/>
      <c r="R307" s="185"/>
      <c r="S307" s="186"/>
    </row>
    <row r="308" spans="1:19" ht="11.45" customHeight="1" x14ac:dyDescent="0.15">
      <c r="B308" s="20" t="s">
        <v>0</v>
      </c>
      <c r="C308" s="21" t="s">
        <v>1</v>
      </c>
      <c r="D308" s="21" t="s">
        <v>2</v>
      </c>
      <c r="E308" s="22"/>
      <c r="F308" s="164"/>
      <c r="G308" s="165"/>
      <c r="H308" s="27" t="s">
        <v>17</v>
      </c>
      <c r="I308" s="168"/>
      <c r="J308" s="165"/>
      <c r="K308" s="172"/>
      <c r="L308" s="175"/>
      <c r="M308" s="15"/>
      <c r="N308" s="178"/>
      <c r="O308" s="168"/>
      <c r="P308" s="182"/>
      <c r="Q308" s="182"/>
      <c r="R308" s="187"/>
      <c r="S308" s="188"/>
    </row>
    <row r="309" spans="1:19" ht="6.2" customHeight="1" x14ac:dyDescent="0.15">
      <c r="B309" s="29"/>
      <c r="C309" s="110"/>
      <c r="D309" s="118"/>
      <c r="E309" s="42"/>
      <c r="F309" s="68"/>
      <c r="G309" s="108"/>
      <c r="H309" s="103"/>
      <c r="I309" s="103"/>
      <c r="J309" s="125"/>
      <c r="K309" s="57"/>
      <c r="L309" s="58"/>
      <c r="M309" s="30"/>
      <c r="N309" s="69"/>
      <c r="O309" s="39"/>
      <c r="P309" s="107"/>
      <c r="Q309" s="108"/>
      <c r="R309" s="47"/>
      <c r="S309" s="55"/>
    </row>
    <row r="310" spans="1:19" ht="12.2" customHeight="1" x14ac:dyDescent="0.15">
      <c r="B310" s="31" t="s">
        <v>208</v>
      </c>
      <c r="C310" s="34" t="s">
        <v>24</v>
      </c>
      <c r="D310" s="143" t="s">
        <v>24</v>
      </c>
      <c r="E310" s="32" t="s">
        <v>218</v>
      </c>
      <c r="F310" s="67" t="s">
        <v>215</v>
      </c>
      <c r="G310" s="65" t="s">
        <v>211</v>
      </c>
      <c r="H310" s="141" t="s">
        <v>27</v>
      </c>
      <c r="I310" s="141" t="s">
        <v>216</v>
      </c>
      <c r="J310" s="126"/>
      <c r="K310" s="45" t="s">
        <v>23</v>
      </c>
      <c r="L310" s="142" t="s">
        <v>23</v>
      </c>
      <c r="M310" s="30"/>
      <c r="N310" s="29" t="s">
        <v>217</v>
      </c>
      <c r="O310" s="67" t="s">
        <v>217</v>
      </c>
      <c r="P310" s="65" t="s">
        <v>27</v>
      </c>
      <c r="Q310" s="65" t="s">
        <v>27</v>
      </c>
      <c r="R310" s="48"/>
      <c r="S310" s="52" t="s">
        <v>23</v>
      </c>
    </row>
    <row r="311" spans="1:19" ht="6.2" customHeight="1" x14ac:dyDescent="0.15">
      <c r="A311" s="75"/>
      <c r="B311" s="33"/>
      <c r="C311" s="111"/>
      <c r="D311" s="119"/>
      <c r="E311" s="150"/>
      <c r="F311" s="34"/>
      <c r="G311" s="65"/>
      <c r="H311" s="33"/>
      <c r="I311" s="33"/>
      <c r="J311" s="35" t="s">
        <v>23</v>
      </c>
      <c r="K311" s="46" t="s">
        <v>23</v>
      </c>
      <c r="L311" s="60" t="s">
        <v>23</v>
      </c>
      <c r="M311" s="77"/>
      <c r="N311" s="64" t="s">
        <v>23</v>
      </c>
      <c r="O311" s="64" t="s">
        <v>23</v>
      </c>
      <c r="P311" s="66" t="s">
        <v>23</v>
      </c>
      <c r="Q311" s="63" t="s">
        <v>23</v>
      </c>
      <c r="R311" s="43"/>
      <c r="S311" s="50" t="s">
        <v>23</v>
      </c>
    </row>
    <row r="312" spans="1:19" ht="6.2" customHeight="1" x14ac:dyDescent="0.15">
      <c r="B312" s="61"/>
      <c r="C312" s="111"/>
      <c r="D312" s="119"/>
      <c r="E312" s="150"/>
      <c r="F312" s="33"/>
      <c r="G312" s="134"/>
      <c r="H312" s="33"/>
      <c r="I312" s="33"/>
      <c r="J312" s="127"/>
      <c r="K312" s="44"/>
      <c r="L312" s="58"/>
      <c r="M312" s="77"/>
      <c r="N312" s="67"/>
      <c r="O312" s="67"/>
      <c r="P312" s="108"/>
      <c r="Q312" s="108"/>
      <c r="R312" s="47"/>
      <c r="S312" s="51"/>
    </row>
    <row r="313" spans="1:19" ht="12.2" customHeight="1" x14ac:dyDescent="0.15">
      <c r="B313" s="31"/>
      <c r="C313" s="34"/>
      <c r="D313" s="143"/>
      <c r="E313" s="32"/>
      <c r="F313" s="67"/>
      <c r="G313" s="65"/>
      <c r="H313" s="141"/>
      <c r="I313" s="141"/>
      <c r="J313" s="126" t="s">
        <v>24</v>
      </c>
      <c r="K313" s="45" t="s">
        <v>219</v>
      </c>
      <c r="L313" s="142" t="s">
        <v>220</v>
      </c>
      <c r="M313" s="30"/>
      <c r="N313" s="29" t="s">
        <v>221</v>
      </c>
      <c r="O313" s="67" t="s">
        <v>221</v>
      </c>
      <c r="P313" s="65" t="s">
        <v>27</v>
      </c>
      <c r="Q313" s="65" t="s">
        <v>27</v>
      </c>
      <c r="R313" s="48" t="str">
        <f>CONCATENATE("保険基盤安定繰入金（保険料軽減分）")</f>
        <v>保険基盤安定繰入金（保険料軽減分）</v>
      </c>
      <c r="S313" s="52" t="s">
        <v>221</v>
      </c>
    </row>
    <row r="314" spans="1:19" ht="12.2" customHeight="1" x14ac:dyDescent="0.15">
      <c r="B314" s="31"/>
      <c r="C314" s="34"/>
      <c r="D314" s="143"/>
      <c r="E314" s="32"/>
      <c r="F314" s="67"/>
      <c r="G314" s="65"/>
      <c r="H314" s="141"/>
      <c r="I314" s="141"/>
      <c r="J314" s="126" t="s">
        <v>23</v>
      </c>
      <c r="K314" s="45" t="s">
        <v>222</v>
      </c>
      <c r="L314" s="142" t="s">
        <v>23</v>
      </c>
      <c r="M314" s="30"/>
      <c r="N314" s="29" t="s">
        <v>23</v>
      </c>
      <c r="O314" s="67" t="s">
        <v>23</v>
      </c>
      <c r="P314" s="65" t="s">
        <v>23</v>
      </c>
      <c r="Q314" s="65" t="s">
        <v>23</v>
      </c>
      <c r="R314" s="48"/>
      <c r="S314" s="52" t="s">
        <v>23</v>
      </c>
    </row>
    <row r="315" spans="1:19" ht="12.2" customHeight="1" x14ac:dyDescent="0.15">
      <c r="B315" s="31"/>
      <c r="C315" s="34"/>
      <c r="D315" s="143"/>
      <c r="E315" s="32"/>
      <c r="F315" s="67"/>
      <c r="G315" s="65"/>
      <c r="H315" s="141"/>
      <c r="I315" s="141"/>
      <c r="J315" s="126" t="s">
        <v>23</v>
      </c>
      <c r="K315" s="45" t="s">
        <v>223</v>
      </c>
      <c r="L315" s="142" t="s">
        <v>23</v>
      </c>
      <c r="M315" s="30"/>
      <c r="N315" s="29" t="s">
        <v>23</v>
      </c>
      <c r="O315" s="67" t="s">
        <v>23</v>
      </c>
      <c r="P315" s="65" t="s">
        <v>23</v>
      </c>
      <c r="Q315" s="65" t="s">
        <v>23</v>
      </c>
      <c r="R315" s="48"/>
      <c r="S315" s="52" t="s">
        <v>23</v>
      </c>
    </row>
    <row r="316" spans="1:19" ht="6.2" customHeight="1" x14ac:dyDescent="0.15">
      <c r="A316" s="75"/>
      <c r="B316" s="33"/>
      <c r="C316" s="111"/>
      <c r="D316" s="119"/>
      <c r="E316" s="150"/>
      <c r="F316" s="34"/>
      <c r="G316" s="65"/>
      <c r="H316" s="33"/>
      <c r="I316" s="33"/>
      <c r="J316" s="35" t="s">
        <v>23</v>
      </c>
      <c r="K316" s="46" t="s">
        <v>23</v>
      </c>
      <c r="L316" s="60" t="s">
        <v>23</v>
      </c>
      <c r="M316" s="77"/>
      <c r="N316" s="64" t="s">
        <v>23</v>
      </c>
      <c r="O316" s="64" t="s">
        <v>23</v>
      </c>
      <c r="P316" s="66" t="s">
        <v>23</v>
      </c>
      <c r="Q316" s="63" t="s">
        <v>23</v>
      </c>
      <c r="R316" s="43"/>
      <c r="S316" s="50" t="s">
        <v>23</v>
      </c>
    </row>
    <row r="317" spans="1:19" ht="6.2" customHeight="1" x14ac:dyDescent="0.15">
      <c r="B317" s="61"/>
      <c r="C317" s="111"/>
      <c r="D317" s="119"/>
      <c r="E317" s="150"/>
      <c r="F317" s="33"/>
      <c r="G317" s="134"/>
      <c r="H317" s="33"/>
      <c r="I317" s="33"/>
      <c r="J317" s="127"/>
      <c r="K317" s="44"/>
      <c r="L317" s="58"/>
      <c r="M317" s="77"/>
      <c r="N317" s="67"/>
      <c r="O317" s="67"/>
      <c r="P317" s="108"/>
      <c r="Q317" s="108"/>
      <c r="R317" s="47"/>
      <c r="S317" s="51"/>
    </row>
    <row r="318" spans="1:19" ht="12.2" customHeight="1" x14ac:dyDescent="0.15">
      <c r="B318" s="31"/>
      <c r="C318" s="34"/>
      <c r="D318" s="143"/>
      <c r="E318" s="32"/>
      <c r="F318" s="67"/>
      <c r="G318" s="65"/>
      <c r="H318" s="141"/>
      <c r="I318" s="141"/>
      <c r="J318" s="126" t="s">
        <v>46</v>
      </c>
      <c r="K318" s="45" t="s">
        <v>219</v>
      </c>
      <c r="L318" s="142" t="s">
        <v>224</v>
      </c>
      <c r="M318" s="30"/>
      <c r="N318" s="29" t="s">
        <v>225</v>
      </c>
      <c r="O318" s="67" t="s">
        <v>225</v>
      </c>
      <c r="P318" s="65" t="s">
        <v>27</v>
      </c>
      <c r="Q318" s="65" t="s">
        <v>27</v>
      </c>
      <c r="R318" s="48" t="str">
        <f>CONCATENATE("保険基盤安定繰入金（保険者支援分）")</f>
        <v>保険基盤安定繰入金（保険者支援分）</v>
      </c>
      <c r="S318" s="52" t="s">
        <v>225</v>
      </c>
    </row>
    <row r="319" spans="1:19" ht="12.2" customHeight="1" x14ac:dyDescent="0.15">
      <c r="B319" s="31"/>
      <c r="C319" s="34"/>
      <c r="D319" s="143"/>
      <c r="E319" s="32"/>
      <c r="F319" s="67"/>
      <c r="G319" s="65"/>
      <c r="H319" s="141"/>
      <c r="I319" s="141"/>
      <c r="J319" s="126" t="s">
        <v>23</v>
      </c>
      <c r="K319" s="45" t="s">
        <v>226</v>
      </c>
      <c r="L319" s="142" t="s">
        <v>23</v>
      </c>
      <c r="M319" s="30"/>
      <c r="N319" s="29" t="s">
        <v>23</v>
      </c>
      <c r="O319" s="67" t="s">
        <v>23</v>
      </c>
      <c r="P319" s="65" t="s">
        <v>23</v>
      </c>
      <c r="Q319" s="65" t="s">
        <v>23</v>
      </c>
      <c r="R319" s="48"/>
      <c r="S319" s="52" t="s">
        <v>23</v>
      </c>
    </row>
    <row r="320" spans="1:19" ht="12.2" customHeight="1" x14ac:dyDescent="0.15">
      <c r="B320" s="31"/>
      <c r="C320" s="34"/>
      <c r="D320" s="143"/>
      <c r="E320" s="32"/>
      <c r="F320" s="67"/>
      <c r="G320" s="65"/>
      <c r="H320" s="141"/>
      <c r="I320" s="141"/>
      <c r="J320" s="126" t="s">
        <v>23</v>
      </c>
      <c r="K320" s="45" t="s">
        <v>223</v>
      </c>
      <c r="L320" s="142" t="s">
        <v>23</v>
      </c>
      <c r="M320" s="30"/>
      <c r="N320" s="29" t="s">
        <v>23</v>
      </c>
      <c r="O320" s="67" t="s">
        <v>23</v>
      </c>
      <c r="P320" s="65" t="s">
        <v>23</v>
      </c>
      <c r="Q320" s="65" t="s">
        <v>23</v>
      </c>
      <c r="R320" s="48"/>
      <c r="S320" s="52" t="s">
        <v>23</v>
      </c>
    </row>
    <row r="321" spans="1:19" ht="6.2" customHeight="1" x14ac:dyDescent="0.15">
      <c r="A321" s="75"/>
      <c r="B321" s="33"/>
      <c r="C321" s="111"/>
      <c r="D321" s="119"/>
      <c r="E321" s="150"/>
      <c r="F321" s="34"/>
      <c r="G321" s="65"/>
      <c r="H321" s="33"/>
      <c r="I321" s="33"/>
      <c r="J321" s="35" t="s">
        <v>23</v>
      </c>
      <c r="K321" s="46" t="s">
        <v>23</v>
      </c>
      <c r="L321" s="60" t="s">
        <v>23</v>
      </c>
      <c r="M321" s="77"/>
      <c r="N321" s="64" t="s">
        <v>23</v>
      </c>
      <c r="O321" s="64" t="s">
        <v>23</v>
      </c>
      <c r="P321" s="66" t="s">
        <v>23</v>
      </c>
      <c r="Q321" s="63" t="s">
        <v>23</v>
      </c>
      <c r="R321" s="43"/>
      <c r="S321" s="50" t="s">
        <v>23</v>
      </c>
    </row>
    <row r="322" spans="1:19" ht="6.2" customHeight="1" x14ac:dyDescent="0.15">
      <c r="B322" s="61"/>
      <c r="C322" s="111"/>
      <c r="D322" s="119"/>
      <c r="E322" s="150"/>
      <c r="F322" s="33"/>
      <c r="G322" s="134"/>
      <c r="H322" s="33"/>
      <c r="I322" s="33"/>
      <c r="J322" s="127"/>
      <c r="K322" s="44"/>
      <c r="L322" s="58"/>
      <c r="M322" s="77"/>
      <c r="N322" s="67"/>
      <c r="O322" s="67"/>
      <c r="P322" s="108"/>
      <c r="Q322" s="108"/>
      <c r="R322" s="47"/>
      <c r="S322" s="51"/>
    </row>
    <row r="323" spans="1:19" ht="12.2" customHeight="1" x14ac:dyDescent="0.15">
      <c r="B323" s="31"/>
      <c r="C323" s="34"/>
      <c r="D323" s="143"/>
      <c r="E323" s="32"/>
      <c r="F323" s="67"/>
      <c r="G323" s="65"/>
      <c r="H323" s="141"/>
      <c r="I323" s="141"/>
      <c r="J323" s="126" t="s">
        <v>54</v>
      </c>
      <c r="K323" s="45" t="s">
        <v>227</v>
      </c>
      <c r="L323" s="142" t="s">
        <v>228</v>
      </c>
      <c r="M323" s="30"/>
      <c r="N323" s="29" t="s">
        <v>229</v>
      </c>
      <c r="O323" s="67" t="s">
        <v>229</v>
      </c>
      <c r="P323" s="65" t="s">
        <v>27</v>
      </c>
      <c r="Q323" s="65" t="s">
        <v>27</v>
      </c>
      <c r="R323" s="48" t="str">
        <f>CONCATENATE("職員給与費等繰入金")</f>
        <v>職員給与費等繰入金</v>
      </c>
      <c r="S323" s="52" t="s">
        <v>229</v>
      </c>
    </row>
    <row r="324" spans="1:19" ht="12.2" customHeight="1" x14ac:dyDescent="0.15">
      <c r="B324" s="31"/>
      <c r="C324" s="34"/>
      <c r="D324" s="143"/>
      <c r="E324" s="32"/>
      <c r="F324" s="67"/>
      <c r="G324" s="65"/>
      <c r="H324" s="141"/>
      <c r="I324" s="141"/>
      <c r="J324" s="126" t="s">
        <v>23</v>
      </c>
      <c r="K324" s="45" t="s">
        <v>139</v>
      </c>
      <c r="L324" s="142" t="s">
        <v>23</v>
      </c>
      <c r="M324" s="30"/>
      <c r="N324" s="29" t="s">
        <v>23</v>
      </c>
      <c r="O324" s="67" t="s">
        <v>23</v>
      </c>
      <c r="P324" s="65" t="s">
        <v>23</v>
      </c>
      <c r="Q324" s="65" t="s">
        <v>23</v>
      </c>
      <c r="R324" s="48"/>
      <c r="S324" s="52" t="s">
        <v>23</v>
      </c>
    </row>
    <row r="325" spans="1:19" ht="6.2" customHeight="1" x14ac:dyDescent="0.15">
      <c r="A325" s="75"/>
      <c r="B325" s="33"/>
      <c r="C325" s="111"/>
      <c r="D325" s="119"/>
      <c r="E325" s="150"/>
      <c r="F325" s="34"/>
      <c r="G325" s="65"/>
      <c r="H325" s="33"/>
      <c r="I325" s="33"/>
      <c r="J325" s="35" t="s">
        <v>23</v>
      </c>
      <c r="K325" s="46" t="s">
        <v>23</v>
      </c>
      <c r="L325" s="60" t="s">
        <v>23</v>
      </c>
      <c r="M325" s="77"/>
      <c r="N325" s="64" t="s">
        <v>23</v>
      </c>
      <c r="O325" s="64" t="s">
        <v>23</v>
      </c>
      <c r="P325" s="66" t="s">
        <v>23</v>
      </c>
      <c r="Q325" s="63" t="s">
        <v>23</v>
      </c>
      <c r="R325" s="43"/>
      <c r="S325" s="50" t="s">
        <v>23</v>
      </c>
    </row>
    <row r="326" spans="1:19" ht="6.2" customHeight="1" x14ac:dyDescent="0.15">
      <c r="B326" s="61"/>
      <c r="C326" s="111"/>
      <c r="D326" s="119"/>
      <c r="E326" s="150"/>
      <c r="F326" s="33"/>
      <c r="G326" s="134"/>
      <c r="H326" s="33"/>
      <c r="I326" s="33"/>
      <c r="J326" s="127"/>
      <c r="K326" s="44"/>
      <c r="L326" s="58"/>
      <c r="M326" s="77"/>
      <c r="N326" s="67"/>
      <c r="O326" s="67"/>
      <c r="P326" s="108"/>
      <c r="Q326" s="108"/>
      <c r="R326" s="47"/>
      <c r="S326" s="51"/>
    </row>
    <row r="327" spans="1:19" ht="12.2" customHeight="1" x14ac:dyDescent="0.15">
      <c r="B327" s="31"/>
      <c r="C327" s="34"/>
      <c r="D327" s="143"/>
      <c r="E327" s="32"/>
      <c r="F327" s="67"/>
      <c r="G327" s="65"/>
      <c r="H327" s="141"/>
      <c r="I327" s="141"/>
      <c r="J327" s="126" t="s">
        <v>61</v>
      </c>
      <c r="K327" s="45" t="s">
        <v>230</v>
      </c>
      <c r="L327" s="142" t="s">
        <v>231</v>
      </c>
      <c r="M327" s="30"/>
      <c r="N327" s="29" t="s">
        <v>232</v>
      </c>
      <c r="O327" s="67" t="s">
        <v>232</v>
      </c>
      <c r="P327" s="65" t="s">
        <v>27</v>
      </c>
      <c r="Q327" s="65" t="s">
        <v>27</v>
      </c>
      <c r="R327" s="48" t="str">
        <f>CONCATENATE("出産育児一時金等繰入金")</f>
        <v>出産育児一時金等繰入金</v>
      </c>
      <c r="S327" s="52" t="s">
        <v>232</v>
      </c>
    </row>
    <row r="328" spans="1:19" ht="12.2" customHeight="1" x14ac:dyDescent="0.15">
      <c r="B328" s="31"/>
      <c r="C328" s="34"/>
      <c r="D328" s="143"/>
      <c r="E328" s="32"/>
      <c r="F328" s="67"/>
      <c r="G328" s="65"/>
      <c r="H328" s="141"/>
      <c r="I328" s="141"/>
      <c r="J328" s="126" t="s">
        <v>23</v>
      </c>
      <c r="K328" s="45" t="s">
        <v>209</v>
      </c>
      <c r="L328" s="142" t="s">
        <v>23</v>
      </c>
      <c r="M328" s="30"/>
      <c r="N328" s="29" t="s">
        <v>23</v>
      </c>
      <c r="O328" s="67" t="s">
        <v>23</v>
      </c>
      <c r="P328" s="65" t="s">
        <v>23</v>
      </c>
      <c r="Q328" s="65" t="s">
        <v>23</v>
      </c>
      <c r="R328" s="48"/>
      <c r="S328" s="52" t="s">
        <v>23</v>
      </c>
    </row>
    <row r="329" spans="1:19" ht="6.2" customHeight="1" x14ac:dyDescent="0.15">
      <c r="A329" s="75"/>
      <c r="B329" s="33"/>
      <c r="C329" s="111"/>
      <c r="D329" s="119"/>
      <c r="E329" s="150"/>
      <c r="F329" s="34"/>
      <c r="G329" s="65"/>
      <c r="H329" s="33"/>
      <c r="I329" s="33"/>
      <c r="J329" s="35" t="s">
        <v>23</v>
      </c>
      <c r="K329" s="46" t="s">
        <v>23</v>
      </c>
      <c r="L329" s="60" t="s">
        <v>23</v>
      </c>
      <c r="M329" s="77"/>
      <c r="N329" s="64" t="s">
        <v>23</v>
      </c>
      <c r="O329" s="64" t="s">
        <v>23</v>
      </c>
      <c r="P329" s="66" t="s">
        <v>23</v>
      </c>
      <c r="Q329" s="63" t="s">
        <v>23</v>
      </c>
      <c r="R329" s="43"/>
      <c r="S329" s="50" t="s">
        <v>23</v>
      </c>
    </row>
    <row r="330" spans="1:19" ht="6.2" customHeight="1" x14ac:dyDescent="0.15">
      <c r="B330" s="61"/>
      <c r="C330" s="111"/>
      <c r="D330" s="119"/>
      <c r="E330" s="150"/>
      <c r="F330" s="33"/>
      <c r="G330" s="134"/>
      <c r="H330" s="33"/>
      <c r="I330" s="33"/>
      <c r="J330" s="127"/>
      <c r="K330" s="44"/>
      <c r="L330" s="58"/>
      <c r="M330" s="77"/>
      <c r="N330" s="67"/>
      <c r="O330" s="67"/>
      <c r="P330" s="108"/>
      <c r="Q330" s="108"/>
      <c r="R330" s="47"/>
      <c r="S330" s="51"/>
    </row>
    <row r="331" spans="1:19" ht="12.2" customHeight="1" x14ac:dyDescent="0.15">
      <c r="B331" s="31"/>
      <c r="C331" s="34"/>
      <c r="D331" s="143"/>
      <c r="E331" s="32"/>
      <c r="F331" s="67"/>
      <c r="G331" s="65"/>
      <c r="H331" s="141"/>
      <c r="I331" s="141"/>
      <c r="J331" s="126" t="s">
        <v>69</v>
      </c>
      <c r="K331" s="45" t="s">
        <v>233</v>
      </c>
      <c r="L331" s="142" t="s">
        <v>234</v>
      </c>
      <c r="M331" s="30"/>
      <c r="N331" s="29" t="s">
        <v>235</v>
      </c>
      <c r="O331" s="67" t="s">
        <v>235</v>
      </c>
      <c r="P331" s="65" t="s">
        <v>27</v>
      </c>
      <c r="Q331" s="65" t="s">
        <v>27</v>
      </c>
      <c r="R331" s="48" t="str">
        <f>CONCATENATE("財政安定化支援事業繰入金")</f>
        <v>財政安定化支援事業繰入金</v>
      </c>
      <c r="S331" s="52" t="s">
        <v>235</v>
      </c>
    </row>
    <row r="332" spans="1:19" ht="12.2" customHeight="1" x14ac:dyDescent="0.15">
      <c r="B332" s="31"/>
      <c r="C332" s="34"/>
      <c r="D332" s="143"/>
      <c r="E332" s="32"/>
      <c r="F332" s="67"/>
      <c r="G332" s="65"/>
      <c r="H332" s="141"/>
      <c r="I332" s="141"/>
      <c r="J332" s="126" t="s">
        <v>23</v>
      </c>
      <c r="K332" s="45" t="s">
        <v>236</v>
      </c>
      <c r="L332" s="142" t="s">
        <v>23</v>
      </c>
      <c r="M332" s="30"/>
      <c r="N332" s="29" t="s">
        <v>23</v>
      </c>
      <c r="O332" s="67" t="s">
        <v>23</v>
      </c>
      <c r="P332" s="65" t="s">
        <v>23</v>
      </c>
      <c r="Q332" s="65" t="s">
        <v>23</v>
      </c>
      <c r="R332" s="48"/>
      <c r="S332" s="52"/>
    </row>
    <row r="333" spans="1:19" ht="6.2" customHeight="1" x14ac:dyDescent="0.15">
      <c r="A333" s="75"/>
      <c r="B333" s="74"/>
      <c r="C333" s="113"/>
      <c r="D333" s="122"/>
      <c r="E333" s="40"/>
      <c r="F333" s="71"/>
      <c r="G333" s="132"/>
      <c r="H333" s="104"/>
      <c r="I333" s="104"/>
      <c r="J333" s="128"/>
      <c r="K333" s="59"/>
      <c r="L333" s="41"/>
      <c r="M333" s="77"/>
      <c r="N333" s="64"/>
      <c r="O333" s="64"/>
      <c r="P333" s="66"/>
      <c r="Q333" s="66"/>
      <c r="R333" s="49"/>
      <c r="S333" s="54"/>
    </row>
    <row r="334" spans="1:19" ht="6.2" customHeight="1" x14ac:dyDescent="0.15">
      <c r="A334" s="75"/>
      <c r="B334" s="33"/>
      <c r="C334" s="111"/>
      <c r="D334" s="119"/>
      <c r="E334" s="32"/>
      <c r="F334" s="33"/>
      <c r="G334" s="65"/>
      <c r="H334" s="33"/>
      <c r="I334" s="33"/>
      <c r="J334" s="35"/>
      <c r="K334" s="62"/>
      <c r="L334" s="38"/>
      <c r="M334" s="77"/>
      <c r="N334" s="68"/>
      <c r="O334" s="68"/>
      <c r="P334" s="108"/>
      <c r="Q334" s="108"/>
      <c r="R334" s="47"/>
      <c r="S334" s="51"/>
    </row>
    <row r="335" spans="1:19" ht="12.2" customHeight="1" x14ac:dyDescent="0.15">
      <c r="B335" s="31"/>
      <c r="C335" s="34" t="s">
        <v>46</v>
      </c>
      <c r="D335" s="143"/>
      <c r="E335" s="32" t="s">
        <v>237</v>
      </c>
      <c r="F335" s="67" t="s">
        <v>238</v>
      </c>
      <c r="G335" s="65" t="s">
        <v>27</v>
      </c>
      <c r="H335" s="141" t="s">
        <v>27</v>
      </c>
      <c r="I335" s="141" t="s">
        <v>238</v>
      </c>
      <c r="J335" s="126"/>
      <c r="K335" s="45" t="s">
        <v>23</v>
      </c>
      <c r="L335" s="142" t="s">
        <v>23</v>
      </c>
      <c r="M335" s="30"/>
      <c r="N335" s="29" t="s">
        <v>239</v>
      </c>
      <c r="O335" s="67" t="s">
        <v>239</v>
      </c>
      <c r="P335" s="65" t="s">
        <v>27</v>
      </c>
      <c r="Q335" s="65" t="s">
        <v>27</v>
      </c>
      <c r="R335" s="48"/>
      <c r="S335" s="52" t="s">
        <v>23</v>
      </c>
    </row>
    <row r="336" spans="1:19" ht="6.2" customHeight="1" x14ac:dyDescent="0.15">
      <c r="A336" s="75"/>
      <c r="B336" s="33"/>
      <c r="C336" s="111"/>
      <c r="D336" s="119"/>
      <c r="E336" s="73"/>
      <c r="F336" s="33"/>
      <c r="G336" s="65"/>
      <c r="H336" s="33"/>
      <c r="I336" s="33"/>
      <c r="J336" s="35"/>
      <c r="K336" s="62"/>
      <c r="L336" s="60"/>
      <c r="M336" s="77"/>
      <c r="N336" s="67"/>
      <c r="O336" s="67"/>
      <c r="P336" s="65"/>
      <c r="Q336" s="33"/>
      <c r="R336" s="43"/>
      <c r="S336" s="50"/>
    </row>
    <row r="337" spans="1:19" ht="6.2" customHeight="1" x14ac:dyDescent="0.15">
      <c r="A337" s="75"/>
      <c r="B337" s="33"/>
      <c r="C337" s="111"/>
      <c r="D337" s="121"/>
      <c r="E337" s="37"/>
      <c r="F337" s="70"/>
      <c r="G337" s="133"/>
      <c r="H337" s="36"/>
      <c r="I337" s="70"/>
      <c r="J337" s="127"/>
      <c r="K337" s="44"/>
      <c r="L337" s="58"/>
      <c r="M337" s="77"/>
      <c r="N337" s="68"/>
      <c r="O337" s="68"/>
      <c r="P337" s="107"/>
      <c r="Q337" s="108"/>
      <c r="R337" s="47"/>
      <c r="S337" s="51"/>
    </row>
    <row r="338" spans="1:19" ht="12.2" customHeight="1" x14ac:dyDescent="0.15">
      <c r="B338" s="31"/>
      <c r="C338" s="34"/>
      <c r="D338" s="143" t="s">
        <v>24</v>
      </c>
      <c r="E338" s="32" t="s">
        <v>240</v>
      </c>
      <c r="F338" s="67" t="s">
        <v>238</v>
      </c>
      <c r="G338" s="65" t="s">
        <v>27</v>
      </c>
      <c r="H338" s="141" t="s">
        <v>27</v>
      </c>
      <c r="I338" s="141" t="s">
        <v>238</v>
      </c>
      <c r="J338" s="126"/>
      <c r="K338" s="45" t="s">
        <v>23</v>
      </c>
      <c r="L338" s="142" t="s">
        <v>23</v>
      </c>
      <c r="M338" s="30"/>
      <c r="N338" s="29" t="s">
        <v>239</v>
      </c>
      <c r="O338" s="67" t="s">
        <v>239</v>
      </c>
      <c r="P338" s="65" t="s">
        <v>27</v>
      </c>
      <c r="Q338" s="65" t="s">
        <v>27</v>
      </c>
      <c r="R338" s="48"/>
      <c r="S338" s="52" t="s">
        <v>23</v>
      </c>
    </row>
    <row r="339" spans="1:19" ht="6.2" customHeight="1" x14ac:dyDescent="0.15">
      <c r="A339" s="75"/>
      <c r="B339" s="33"/>
      <c r="C339" s="111"/>
      <c r="D339" s="119"/>
      <c r="E339" s="150" t="s">
        <v>241</v>
      </c>
      <c r="F339" s="34"/>
      <c r="G339" s="65"/>
      <c r="H339" s="33"/>
      <c r="I339" s="33"/>
      <c r="J339" s="35" t="s">
        <v>23</v>
      </c>
      <c r="K339" s="46" t="s">
        <v>23</v>
      </c>
      <c r="L339" s="60" t="s">
        <v>23</v>
      </c>
      <c r="M339" s="77"/>
      <c r="N339" s="64" t="s">
        <v>23</v>
      </c>
      <c r="O339" s="64" t="s">
        <v>23</v>
      </c>
      <c r="P339" s="66" t="s">
        <v>23</v>
      </c>
      <c r="Q339" s="63" t="s">
        <v>23</v>
      </c>
      <c r="R339" s="43"/>
      <c r="S339" s="50" t="s">
        <v>23</v>
      </c>
    </row>
    <row r="340" spans="1:19" ht="6.2" customHeight="1" x14ac:dyDescent="0.15">
      <c r="B340" s="61"/>
      <c r="C340" s="111"/>
      <c r="D340" s="119"/>
      <c r="E340" s="150"/>
      <c r="F340" s="33"/>
      <c r="G340" s="134"/>
      <c r="H340" s="33"/>
      <c r="I340" s="33"/>
      <c r="J340" s="127"/>
      <c r="K340" s="44"/>
      <c r="L340" s="58"/>
      <c r="M340" s="77"/>
      <c r="N340" s="67"/>
      <c r="O340" s="67"/>
      <c r="P340" s="108"/>
      <c r="Q340" s="108"/>
      <c r="R340" s="47"/>
      <c r="S340" s="51"/>
    </row>
    <row r="341" spans="1:19" ht="12.2" customHeight="1" x14ac:dyDescent="0.15">
      <c r="B341" s="31"/>
      <c r="C341" s="34"/>
      <c r="D341" s="143"/>
      <c r="E341" s="32"/>
      <c r="F341" s="67"/>
      <c r="G341" s="65"/>
      <c r="H341" s="141"/>
      <c r="I341" s="141"/>
      <c r="J341" s="126" t="s">
        <v>24</v>
      </c>
      <c r="K341" s="45" t="s">
        <v>240</v>
      </c>
      <c r="L341" s="142" t="s">
        <v>238</v>
      </c>
      <c r="M341" s="30"/>
      <c r="N341" s="29" t="s">
        <v>239</v>
      </c>
      <c r="O341" s="67" t="s">
        <v>239</v>
      </c>
      <c r="P341" s="65" t="s">
        <v>27</v>
      </c>
      <c r="Q341" s="65" t="s">
        <v>27</v>
      </c>
      <c r="R341" s="48" t="str">
        <f>CONCATENATE("国民健康保険財政安定化基金繰入金")</f>
        <v>国民健康保険財政安定化基金繰入金</v>
      </c>
      <c r="S341" s="52" t="s">
        <v>239</v>
      </c>
    </row>
    <row r="342" spans="1:19" ht="12.2" customHeight="1" x14ac:dyDescent="0.15">
      <c r="B342" s="31"/>
      <c r="C342" s="34"/>
      <c r="D342" s="143"/>
      <c r="E342" s="32"/>
      <c r="F342" s="67"/>
      <c r="G342" s="65"/>
      <c r="H342" s="141"/>
      <c r="I342" s="141"/>
      <c r="J342" s="126" t="s">
        <v>23</v>
      </c>
      <c r="K342" s="45" t="s">
        <v>241</v>
      </c>
      <c r="L342" s="142" t="s">
        <v>23</v>
      </c>
      <c r="M342" s="30"/>
      <c r="N342" s="29" t="s">
        <v>23</v>
      </c>
      <c r="O342" s="67" t="s">
        <v>23</v>
      </c>
      <c r="P342" s="65" t="s">
        <v>23</v>
      </c>
      <c r="Q342" s="65" t="s">
        <v>23</v>
      </c>
      <c r="R342" s="48"/>
      <c r="S342" s="52"/>
    </row>
    <row r="343" spans="1:19" ht="6.2" customHeight="1" x14ac:dyDescent="0.15">
      <c r="A343" s="75"/>
      <c r="B343" s="33"/>
      <c r="C343" s="111"/>
      <c r="D343" s="120"/>
      <c r="E343" s="72"/>
      <c r="F343" s="33"/>
      <c r="G343" s="33"/>
      <c r="H343" s="33"/>
      <c r="I343" s="33"/>
      <c r="J343" s="35"/>
      <c r="K343" s="62"/>
      <c r="L343" s="41"/>
      <c r="M343" s="77"/>
      <c r="N343" s="67"/>
      <c r="O343" s="67"/>
      <c r="P343" s="64"/>
      <c r="Q343" s="33"/>
      <c r="R343" s="56"/>
      <c r="S343" s="50"/>
    </row>
    <row r="344" spans="1:19" ht="6.2" customHeight="1" x14ac:dyDescent="0.15">
      <c r="A344" s="75"/>
      <c r="B344" s="70"/>
      <c r="C344" s="112"/>
      <c r="D344" s="121"/>
      <c r="E344" s="37"/>
      <c r="F344" s="70"/>
      <c r="G344" s="108"/>
      <c r="H344" s="70"/>
      <c r="I344" s="70"/>
      <c r="J344" s="127"/>
      <c r="K344" s="44"/>
      <c r="L344" s="38"/>
      <c r="M344" s="77"/>
      <c r="N344" s="68"/>
      <c r="O344" s="68"/>
      <c r="P344" s="108"/>
      <c r="Q344" s="108"/>
      <c r="R344" s="47"/>
      <c r="S344" s="51"/>
    </row>
    <row r="345" spans="1:19" ht="12.2" customHeight="1" x14ac:dyDescent="0.15">
      <c r="B345" s="31" t="s">
        <v>242</v>
      </c>
      <c r="C345" s="34"/>
      <c r="D345" s="143"/>
      <c r="E345" s="32" t="s">
        <v>243</v>
      </c>
      <c r="F345" s="67" t="s">
        <v>118</v>
      </c>
      <c r="G345" s="65" t="s">
        <v>244</v>
      </c>
      <c r="H345" s="141" t="s">
        <v>27</v>
      </c>
      <c r="I345" s="141" t="s">
        <v>245</v>
      </c>
      <c r="J345" s="126"/>
      <c r="K345" s="45" t="s">
        <v>23</v>
      </c>
      <c r="L345" s="142" t="s">
        <v>23</v>
      </c>
      <c r="M345" s="30"/>
      <c r="N345" s="29" t="s">
        <v>246</v>
      </c>
      <c r="O345" s="67" t="s">
        <v>246</v>
      </c>
      <c r="P345" s="65" t="s">
        <v>27</v>
      </c>
      <c r="Q345" s="65" t="s">
        <v>27</v>
      </c>
      <c r="R345" s="48"/>
      <c r="S345" s="52" t="s">
        <v>23</v>
      </c>
    </row>
    <row r="346" spans="1:19" ht="6.2" customHeight="1" x14ac:dyDescent="0.15">
      <c r="A346" s="75"/>
      <c r="B346" s="74"/>
      <c r="C346" s="113"/>
      <c r="D346" s="122"/>
      <c r="E346" s="40"/>
      <c r="F346" s="71"/>
      <c r="G346" s="132"/>
      <c r="H346" s="104"/>
      <c r="I346" s="104"/>
      <c r="J346" s="128"/>
      <c r="K346" s="59"/>
      <c r="L346" s="41"/>
      <c r="M346" s="77"/>
      <c r="N346" s="64"/>
      <c r="O346" s="64"/>
      <c r="P346" s="66"/>
      <c r="Q346" s="66"/>
      <c r="R346" s="49"/>
      <c r="S346" s="54"/>
    </row>
    <row r="347" spans="1:19" ht="6.2" customHeight="1" x14ac:dyDescent="0.15">
      <c r="A347" s="75"/>
      <c r="B347" s="33"/>
      <c r="C347" s="111"/>
      <c r="D347" s="119"/>
      <c r="E347" s="32"/>
      <c r="F347" s="33"/>
      <c r="G347" s="65"/>
      <c r="H347" s="33"/>
      <c r="I347" s="33"/>
      <c r="J347" s="35"/>
      <c r="K347" s="62"/>
      <c r="L347" s="38"/>
      <c r="M347" s="77"/>
      <c r="N347" s="68"/>
      <c r="O347" s="68"/>
      <c r="P347" s="108"/>
      <c r="Q347" s="108"/>
      <c r="R347" s="47"/>
      <c r="S347" s="51"/>
    </row>
    <row r="348" spans="1:19" ht="12.2" customHeight="1" x14ac:dyDescent="0.15">
      <c r="B348" s="31"/>
      <c r="C348" s="34" t="s">
        <v>24</v>
      </c>
      <c r="D348" s="143"/>
      <c r="E348" s="32" t="s">
        <v>243</v>
      </c>
      <c r="F348" s="67" t="s">
        <v>118</v>
      </c>
      <c r="G348" s="65" t="s">
        <v>244</v>
      </c>
      <c r="H348" s="141" t="s">
        <v>27</v>
      </c>
      <c r="I348" s="141" t="s">
        <v>245</v>
      </c>
      <c r="J348" s="126"/>
      <c r="K348" s="45" t="s">
        <v>23</v>
      </c>
      <c r="L348" s="142" t="s">
        <v>23</v>
      </c>
      <c r="M348" s="30"/>
      <c r="N348" s="29" t="s">
        <v>246</v>
      </c>
      <c r="O348" s="67" t="s">
        <v>246</v>
      </c>
      <c r="P348" s="65" t="s">
        <v>27</v>
      </c>
      <c r="Q348" s="65" t="s">
        <v>27</v>
      </c>
      <c r="R348" s="48"/>
      <c r="S348" s="52" t="s">
        <v>23</v>
      </c>
    </row>
    <row r="349" spans="1:19" ht="6.2" customHeight="1" x14ac:dyDescent="0.15">
      <c r="A349" s="75"/>
      <c r="B349" s="33"/>
      <c r="C349" s="111"/>
      <c r="D349" s="119"/>
      <c r="E349" s="73"/>
      <c r="F349" s="33"/>
      <c r="G349" s="65"/>
      <c r="H349" s="33"/>
      <c r="I349" s="33"/>
      <c r="J349" s="35"/>
      <c r="K349" s="62"/>
      <c r="L349" s="60"/>
      <c r="M349" s="77"/>
      <c r="N349" s="67"/>
      <c r="O349" s="67"/>
      <c r="P349" s="65"/>
      <c r="Q349" s="33"/>
      <c r="R349" s="43"/>
      <c r="S349" s="50"/>
    </row>
    <row r="350" spans="1:19" ht="6.2" customHeight="1" x14ac:dyDescent="0.15">
      <c r="A350" s="75"/>
      <c r="B350" s="33"/>
      <c r="C350" s="111"/>
      <c r="D350" s="121"/>
      <c r="E350" s="37"/>
      <c r="F350" s="70"/>
      <c r="G350" s="133"/>
      <c r="H350" s="36"/>
      <c r="I350" s="70"/>
      <c r="J350" s="127"/>
      <c r="K350" s="44"/>
      <c r="L350" s="58"/>
      <c r="M350" s="77"/>
      <c r="N350" s="68"/>
      <c r="O350" s="68"/>
      <c r="P350" s="107"/>
      <c r="Q350" s="108"/>
      <c r="R350" s="47"/>
      <c r="S350" s="51"/>
    </row>
    <row r="351" spans="1:19" ht="12.2" customHeight="1" x14ac:dyDescent="0.15">
      <c r="B351" s="31"/>
      <c r="C351" s="34"/>
      <c r="D351" s="143" t="s">
        <v>24</v>
      </c>
      <c r="E351" s="32" t="s">
        <v>157</v>
      </c>
      <c r="F351" s="67" t="s">
        <v>120</v>
      </c>
      <c r="G351" s="65" t="s">
        <v>27</v>
      </c>
      <c r="H351" s="141" t="s">
        <v>27</v>
      </c>
      <c r="I351" s="141" t="s">
        <v>120</v>
      </c>
      <c r="J351" s="126"/>
      <c r="K351" s="45" t="s">
        <v>23</v>
      </c>
      <c r="L351" s="142" t="s">
        <v>23</v>
      </c>
      <c r="M351" s="30"/>
      <c r="N351" s="29" t="s">
        <v>27</v>
      </c>
      <c r="O351" s="67" t="s">
        <v>27</v>
      </c>
      <c r="P351" s="65" t="s">
        <v>27</v>
      </c>
      <c r="Q351" s="65" t="s">
        <v>27</v>
      </c>
      <c r="R351" s="48"/>
      <c r="S351" s="52" t="s">
        <v>23</v>
      </c>
    </row>
    <row r="352" spans="1:19" ht="6.2" customHeight="1" x14ac:dyDescent="0.15">
      <c r="A352" s="75"/>
      <c r="B352" s="33"/>
      <c r="C352" s="111"/>
      <c r="D352" s="119"/>
      <c r="E352" s="150" t="s">
        <v>247</v>
      </c>
      <c r="F352" s="34"/>
      <c r="G352" s="65"/>
      <c r="H352" s="33"/>
      <c r="I352" s="33"/>
      <c r="J352" s="35" t="s">
        <v>23</v>
      </c>
      <c r="K352" s="46" t="s">
        <v>23</v>
      </c>
      <c r="L352" s="60" t="s">
        <v>23</v>
      </c>
      <c r="M352" s="77"/>
      <c r="N352" s="64" t="s">
        <v>23</v>
      </c>
      <c r="O352" s="64" t="s">
        <v>23</v>
      </c>
      <c r="P352" s="66" t="s">
        <v>23</v>
      </c>
      <c r="Q352" s="63" t="s">
        <v>23</v>
      </c>
      <c r="R352" s="43"/>
      <c r="S352" s="50" t="s">
        <v>23</v>
      </c>
    </row>
    <row r="353" spans="1:19" ht="6.2" customHeight="1" x14ac:dyDescent="0.15">
      <c r="B353" s="61"/>
      <c r="C353" s="111"/>
      <c r="D353" s="119"/>
      <c r="E353" s="150"/>
      <c r="F353" s="33"/>
      <c r="G353" s="134"/>
      <c r="H353" s="33"/>
      <c r="I353" s="33"/>
      <c r="J353" s="127"/>
      <c r="K353" s="44"/>
      <c r="L353" s="58"/>
      <c r="M353" s="77"/>
      <c r="N353" s="67"/>
      <c r="O353" s="67"/>
      <c r="P353" s="108"/>
      <c r="Q353" s="108"/>
      <c r="R353" s="47"/>
      <c r="S353" s="51"/>
    </row>
    <row r="354" spans="1:19" ht="12.2" customHeight="1" x14ac:dyDescent="0.15">
      <c r="B354" s="31"/>
      <c r="C354" s="34"/>
      <c r="D354" s="143"/>
      <c r="E354" s="32"/>
      <c r="F354" s="67"/>
      <c r="G354" s="65"/>
      <c r="H354" s="141"/>
      <c r="I354" s="141"/>
      <c r="J354" s="126" t="s">
        <v>24</v>
      </c>
      <c r="K354" s="45" t="s">
        <v>157</v>
      </c>
      <c r="L354" s="142" t="s">
        <v>120</v>
      </c>
      <c r="M354" s="30"/>
      <c r="N354" s="29" t="s">
        <v>27</v>
      </c>
      <c r="O354" s="67" t="s">
        <v>27</v>
      </c>
      <c r="P354" s="65" t="s">
        <v>27</v>
      </c>
      <c r="Q354" s="65" t="s">
        <v>27</v>
      </c>
      <c r="R354" s="48"/>
      <c r="S354" s="52" t="s">
        <v>23</v>
      </c>
    </row>
    <row r="355" spans="1:19" ht="12.2" customHeight="1" x14ac:dyDescent="0.15">
      <c r="B355" s="31"/>
      <c r="C355" s="34"/>
      <c r="D355" s="143"/>
      <c r="E355" s="32"/>
      <c r="F355" s="67"/>
      <c r="G355" s="65"/>
      <c r="H355" s="141"/>
      <c r="I355" s="141"/>
      <c r="J355" s="126" t="s">
        <v>23</v>
      </c>
      <c r="K355" s="45" t="s">
        <v>247</v>
      </c>
      <c r="L355" s="142" t="s">
        <v>23</v>
      </c>
      <c r="M355" s="30"/>
      <c r="N355" s="29" t="s">
        <v>23</v>
      </c>
      <c r="O355" s="67" t="s">
        <v>23</v>
      </c>
      <c r="P355" s="65" t="s">
        <v>23</v>
      </c>
      <c r="Q355" s="65" t="s">
        <v>23</v>
      </c>
      <c r="R355" s="48"/>
      <c r="S355" s="52"/>
    </row>
    <row r="356" spans="1:19" ht="6.2" customHeight="1" x14ac:dyDescent="0.15">
      <c r="A356" s="75"/>
      <c r="B356" s="33"/>
      <c r="C356" s="111"/>
      <c r="D356" s="119"/>
      <c r="E356" s="73"/>
      <c r="F356" s="33"/>
      <c r="G356" s="65"/>
      <c r="H356" s="33"/>
      <c r="I356" s="33"/>
      <c r="J356" s="35"/>
      <c r="K356" s="62"/>
      <c r="L356" s="60"/>
      <c r="M356" s="77"/>
      <c r="N356" s="67"/>
      <c r="O356" s="67"/>
      <c r="P356" s="65"/>
      <c r="Q356" s="33"/>
      <c r="R356" s="43"/>
      <c r="S356" s="50"/>
    </row>
    <row r="357" spans="1:19" ht="6.2" customHeight="1" x14ac:dyDescent="0.15">
      <c r="A357" s="75"/>
      <c r="B357" s="33"/>
      <c r="C357" s="111"/>
      <c r="D357" s="121"/>
      <c r="E357" s="37"/>
      <c r="F357" s="70"/>
      <c r="G357" s="133"/>
      <c r="H357" s="36"/>
      <c r="I357" s="70"/>
      <c r="J357" s="127"/>
      <c r="K357" s="44"/>
      <c r="L357" s="58"/>
      <c r="M357" s="77"/>
      <c r="N357" s="68"/>
      <c r="O357" s="68"/>
      <c r="P357" s="107"/>
      <c r="Q357" s="108"/>
      <c r="R357" s="47"/>
      <c r="S357" s="51"/>
    </row>
    <row r="358" spans="1:19" ht="12.2" customHeight="1" x14ac:dyDescent="0.15">
      <c r="B358" s="31"/>
      <c r="C358" s="34"/>
      <c r="D358" s="143" t="s">
        <v>46</v>
      </c>
      <c r="E358" s="32" t="s">
        <v>243</v>
      </c>
      <c r="F358" s="67" t="s">
        <v>120</v>
      </c>
      <c r="G358" s="65" t="s">
        <v>244</v>
      </c>
      <c r="H358" s="141" t="s">
        <v>27</v>
      </c>
      <c r="I358" s="141" t="s">
        <v>248</v>
      </c>
      <c r="J358" s="126"/>
      <c r="K358" s="45" t="s">
        <v>23</v>
      </c>
      <c r="L358" s="142" t="s">
        <v>23</v>
      </c>
      <c r="M358" s="30"/>
      <c r="N358" s="29" t="s">
        <v>246</v>
      </c>
      <c r="O358" s="67" t="s">
        <v>246</v>
      </c>
      <c r="P358" s="65" t="s">
        <v>27</v>
      </c>
      <c r="Q358" s="65" t="s">
        <v>27</v>
      </c>
      <c r="R358" s="48"/>
      <c r="S358" s="52" t="s">
        <v>23</v>
      </c>
    </row>
    <row r="359" spans="1:19" ht="6.2" customHeight="1" x14ac:dyDescent="0.15">
      <c r="A359" s="75"/>
      <c r="B359" s="33"/>
      <c r="C359" s="111"/>
      <c r="D359" s="119"/>
      <c r="E359" s="150"/>
      <c r="F359" s="34"/>
      <c r="G359" s="65"/>
      <c r="H359" s="33"/>
      <c r="I359" s="33"/>
      <c r="J359" s="35" t="s">
        <v>23</v>
      </c>
      <c r="K359" s="46" t="s">
        <v>23</v>
      </c>
      <c r="L359" s="60" t="s">
        <v>23</v>
      </c>
      <c r="M359" s="77"/>
      <c r="N359" s="64" t="s">
        <v>23</v>
      </c>
      <c r="O359" s="64" t="s">
        <v>23</v>
      </c>
      <c r="P359" s="66" t="s">
        <v>23</v>
      </c>
      <c r="Q359" s="63" t="s">
        <v>23</v>
      </c>
      <c r="R359" s="43"/>
      <c r="S359" s="50" t="s">
        <v>23</v>
      </c>
    </row>
    <row r="360" spans="1:19" ht="6.2" customHeight="1" x14ac:dyDescent="0.15">
      <c r="B360" s="61"/>
      <c r="C360" s="111"/>
      <c r="D360" s="119"/>
      <c r="E360" s="150"/>
      <c r="F360" s="33"/>
      <c r="G360" s="134"/>
      <c r="H360" s="33"/>
      <c r="I360" s="33"/>
      <c r="J360" s="127"/>
      <c r="K360" s="44"/>
      <c r="L360" s="58"/>
      <c r="M360" s="77"/>
      <c r="N360" s="67"/>
      <c r="O360" s="67"/>
      <c r="P360" s="108"/>
      <c r="Q360" s="108"/>
      <c r="R360" s="47"/>
      <c r="S360" s="51"/>
    </row>
    <row r="361" spans="1:19" ht="12.2" customHeight="1" x14ac:dyDescent="0.15">
      <c r="B361" s="31"/>
      <c r="C361" s="34"/>
      <c r="D361" s="143"/>
      <c r="E361" s="32"/>
      <c r="F361" s="67"/>
      <c r="G361" s="65"/>
      <c r="H361" s="141"/>
      <c r="I361" s="141"/>
      <c r="J361" s="126" t="s">
        <v>24</v>
      </c>
      <c r="K361" s="45" t="s">
        <v>243</v>
      </c>
      <c r="L361" s="142" t="s">
        <v>248</v>
      </c>
      <c r="M361" s="30"/>
      <c r="N361" s="29" t="s">
        <v>246</v>
      </c>
      <c r="O361" s="67" t="s">
        <v>246</v>
      </c>
      <c r="P361" s="65" t="s">
        <v>27</v>
      </c>
      <c r="Q361" s="65" t="s">
        <v>27</v>
      </c>
      <c r="R361" s="48" t="str">
        <f>CONCATENATE("前年度からの繰越金")</f>
        <v>前年度からの繰越金</v>
      </c>
      <c r="S361" s="52" t="s">
        <v>246</v>
      </c>
    </row>
    <row r="362" spans="1:19" ht="6.2" customHeight="1" x14ac:dyDescent="0.15">
      <c r="A362" s="75"/>
      <c r="B362" s="33"/>
      <c r="C362" s="111"/>
      <c r="D362" s="120"/>
      <c r="E362" s="72"/>
      <c r="F362" s="33"/>
      <c r="G362" s="33"/>
      <c r="H362" s="33"/>
      <c r="I362" s="33"/>
      <c r="J362" s="35"/>
      <c r="K362" s="62"/>
      <c r="L362" s="41"/>
      <c r="M362" s="77"/>
      <c r="N362" s="67"/>
      <c r="O362" s="67"/>
      <c r="P362" s="64"/>
      <c r="Q362" s="33"/>
      <c r="R362" s="56"/>
      <c r="S362" s="50"/>
    </row>
    <row r="363" spans="1:19" ht="6.2" customHeight="1" x14ac:dyDescent="0.15">
      <c r="A363" s="75"/>
      <c r="B363" s="70"/>
      <c r="C363" s="112"/>
      <c r="D363" s="121"/>
      <c r="E363" s="37"/>
      <c r="F363" s="70"/>
      <c r="G363" s="108"/>
      <c r="H363" s="70"/>
      <c r="I363" s="70"/>
      <c r="J363" s="127"/>
      <c r="K363" s="44"/>
      <c r="L363" s="38"/>
      <c r="M363" s="77"/>
      <c r="N363" s="68"/>
      <c r="O363" s="68"/>
      <c r="P363" s="108"/>
      <c r="Q363" s="108"/>
      <c r="R363" s="47"/>
      <c r="S363" s="51"/>
    </row>
    <row r="364" spans="1:19" ht="12.2" customHeight="1" x14ac:dyDescent="0.15">
      <c r="B364" s="31" t="s">
        <v>249</v>
      </c>
      <c r="C364" s="34"/>
      <c r="D364" s="143"/>
      <c r="E364" s="32" t="s">
        <v>250</v>
      </c>
      <c r="F364" s="67" t="s">
        <v>251</v>
      </c>
      <c r="G364" s="65" t="s">
        <v>27</v>
      </c>
      <c r="H364" s="141" t="s">
        <v>27</v>
      </c>
      <c r="I364" s="141" t="s">
        <v>251</v>
      </c>
      <c r="J364" s="126"/>
      <c r="K364" s="45" t="s">
        <v>23</v>
      </c>
      <c r="L364" s="142" t="s">
        <v>23</v>
      </c>
      <c r="M364" s="30"/>
      <c r="N364" s="29" t="s">
        <v>252</v>
      </c>
      <c r="O364" s="67" t="s">
        <v>253</v>
      </c>
      <c r="P364" s="65" t="s">
        <v>27</v>
      </c>
      <c r="Q364" s="65" t="s">
        <v>254</v>
      </c>
      <c r="R364" s="48"/>
      <c r="S364" s="52" t="s">
        <v>23</v>
      </c>
    </row>
    <row r="365" spans="1:19" ht="6.2" customHeight="1" x14ac:dyDescent="0.15">
      <c r="A365" s="75"/>
      <c r="B365" s="74"/>
      <c r="C365" s="113"/>
      <c r="D365" s="122"/>
      <c r="E365" s="40"/>
      <c r="F365" s="71"/>
      <c r="G365" s="132"/>
      <c r="H365" s="104"/>
      <c r="I365" s="104"/>
      <c r="J365" s="128"/>
      <c r="K365" s="59"/>
      <c r="L365" s="41"/>
      <c r="M365" s="77"/>
      <c r="N365" s="64"/>
      <c r="O365" s="64"/>
      <c r="P365" s="66"/>
      <c r="Q365" s="66"/>
      <c r="R365" s="49"/>
      <c r="S365" s="54"/>
    </row>
    <row r="366" spans="1:19" ht="6.2" customHeight="1" x14ac:dyDescent="0.15">
      <c r="A366" s="75"/>
      <c r="B366" s="33"/>
      <c r="C366" s="111"/>
      <c r="D366" s="119"/>
      <c r="E366" s="32"/>
      <c r="F366" s="33"/>
      <c r="G366" s="65"/>
      <c r="H366" s="33"/>
      <c r="I366" s="33"/>
      <c r="J366" s="35"/>
      <c r="K366" s="62"/>
      <c r="L366" s="38"/>
      <c r="M366" s="77"/>
      <c r="N366" s="68"/>
      <c r="O366" s="68"/>
      <c r="P366" s="108"/>
      <c r="Q366" s="108"/>
      <c r="R366" s="47"/>
      <c r="S366" s="51"/>
    </row>
    <row r="367" spans="1:19" ht="12.2" customHeight="1" x14ac:dyDescent="0.15">
      <c r="B367" s="31"/>
      <c r="C367" s="34" t="s">
        <v>24</v>
      </c>
      <c r="D367" s="143"/>
      <c r="E367" s="32" t="s">
        <v>255</v>
      </c>
      <c r="F367" s="67" t="s">
        <v>118</v>
      </c>
      <c r="G367" s="65" t="s">
        <v>27</v>
      </c>
      <c r="H367" s="141" t="s">
        <v>27</v>
      </c>
      <c r="I367" s="141" t="s">
        <v>118</v>
      </c>
      <c r="J367" s="126"/>
      <c r="K367" s="45" t="s">
        <v>23</v>
      </c>
      <c r="L367" s="142" t="s">
        <v>23</v>
      </c>
      <c r="M367" s="30"/>
      <c r="N367" s="29" t="s">
        <v>256</v>
      </c>
      <c r="O367" s="67" t="s">
        <v>256</v>
      </c>
      <c r="P367" s="65" t="s">
        <v>27</v>
      </c>
      <c r="Q367" s="65" t="s">
        <v>27</v>
      </c>
      <c r="R367" s="48"/>
      <c r="S367" s="52" t="s">
        <v>23</v>
      </c>
    </row>
    <row r="368" spans="1:19" ht="12.2" customHeight="1" x14ac:dyDescent="0.15">
      <c r="B368" s="31"/>
      <c r="C368" s="34"/>
      <c r="D368" s="143"/>
      <c r="E368" s="32" t="s">
        <v>257</v>
      </c>
      <c r="F368" s="67"/>
      <c r="G368" s="65"/>
      <c r="H368" s="141"/>
      <c r="I368" s="141"/>
      <c r="J368" s="126"/>
      <c r="K368" s="45"/>
      <c r="L368" s="142"/>
      <c r="M368" s="30"/>
      <c r="N368" s="29"/>
      <c r="O368" s="67"/>
      <c r="P368" s="65"/>
      <c r="Q368" s="65"/>
      <c r="R368" s="48"/>
      <c r="S368" s="52"/>
    </row>
    <row r="369" spans="1:19" ht="6.2" customHeight="1" x14ac:dyDescent="0.15">
      <c r="A369" s="75"/>
      <c r="B369" s="33"/>
      <c r="C369" s="111"/>
      <c r="D369" s="119"/>
      <c r="E369" s="73"/>
      <c r="F369" s="33"/>
      <c r="G369" s="65"/>
      <c r="H369" s="33"/>
      <c r="I369" s="33"/>
      <c r="J369" s="35"/>
      <c r="K369" s="62"/>
      <c r="L369" s="60"/>
      <c r="M369" s="77"/>
      <c r="N369" s="67"/>
      <c r="O369" s="67"/>
      <c r="P369" s="65"/>
      <c r="Q369" s="33"/>
      <c r="R369" s="43"/>
      <c r="S369" s="50"/>
    </row>
    <row r="370" spans="1:19" ht="6.2" customHeight="1" x14ac:dyDescent="0.15">
      <c r="A370" s="75"/>
      <c r="B370" s="33"/>
      <c r="C370" s="111"/>
      <c r="D370" s="121"/>
      <c r="E370" s="37"/>
      <c r="F370" s="70"/>
      <c r="G370" s="133"/>
      <c r="H370" s="36"/>
      <c r="I370" s="70"/>
      <c r="J370" s="127"/>
      <c r="K370" s="44"/>
      <c r="L370" s="58"/>
      <c r="M370" s="77"/>
      <c r="N370" s="68"/>
      <c r="O370" s="68"/>
      <c r="P370" s="107"/>
      <c r="Q370" s="108"/>
      <c r="R370" s="47"/>
      <c r="S370" s="51"/>
    </row>
    <row r="371" spans="1:19" ht="12.2" customHeight="1" x14ac:dyDescent="0.15">
      <c r="B371" s="31"/>
      <c r="C371" s="34"/>
      <c r="D371" s="143" t="s">
        <v>24</v>
      </c>
      <c r="E371" s="32" t="s">
        <v>258</v>
      </c>
      <c r="F371" s="67" t="s">
        <v>120</v>
      </c>
      <c r="G371" s="65" t="s">
        <v>27</v>
      </c>
      <c r="H371" s="141" t="s">
        <v>27</v>
      </c>
      <c r="I371" s="141" t="s">
        <v>120</v>
      </c>
      <c r="J371" s="126"/>
      <c r="K371" s="45" t="s">
        <v>23</v>
      </c>
      <c r="L371" s="142" t="s">
        <v>23</v>
      </c>
      <c r="M371" s="30"/>
      <c r="N371" s="29" t="s">
        <v>256</v>
      </c>
      <c r="O371" s="67" t="s">
        <v>256</v>
      </c>
      <c r="P371" s="65" t="s">
        <v>27</v>
      </c>
      <c r="Q371" s="65" t="s">
        <v>27</v>
      </c>
      <c r="R371" s="48"/>
      <c r="S371" s="52" t="s">
        <v>23</v>
      </c>
    </row>
    <row r="372" spans="1:19" ht="6.2" customHeight="1" x14ac:dyDescent="0.15">
      <c r="A372" s="75"/>
      <c r="B372" s="33"/>
      <c r="C372" s="111"/>
      <c r="D372" s="119"/>
      <c r="E372" s="150" t="s">
        <v>139</v>
      </c>
      <c r="F372" s="34"/>
      <c r="G372" s="65"/>
      <c r="H372" s="33"/>
      <c r="I372" s="33"/>
      <c r="J372" s="35" t="s">
        <v>23</v>
      </c>
      <c r="K372" s="46" t="s">
        <v>23</v>
      </c>
      <c r="L372" s="60" t="s">
        <v>23</v>
      </c>
      <c r="M372" s="77"/>
      <c r="N372" s="64" t="s">
        <v>23</v>
      </c>
      <c r="O372" s="64" t="s">
        <v>23</v>
      </c>
      <c r="P372" s="66" t="s">
        <v>23</v>
      </c>
      <c r="Q372" s="63" t="s">
        <v>23</v>
      </c>
      <c r="R372" s="43"/>
      <c r="S372" s="50" t="s">
        <v>23</v>
      </c>
    </row>
    <row r="373" spans="1:19" ht="6.2" customHeight="1" x14ac:dyDescent="0.15">
      <c r="B373" s="61"/>
      <c r="C373" s="111"/>
      <c r="D373" s="119"/>
      <c r="E373" s="150"/>
      <c r="F373" s="33"/>
      <c r="G373" s="134"/>
      <c r="H373" s="33"/>
      <c r="I373" s="33"/>
      <c r="J373" s="127"/>
      <c r="K373" s="44"/>
      <c r="L373" s="58"/>
      <c r="M373" s="77"/>
      <c r="N373" s="67"/>
      <c r="O373" s="67"/>
      <c r="P373" s="108"/>
      <c r="Q373" s="108"/>
      <c r="R373" s="47"/>
      <c r="S373" s="51"/>
    </row>
    <row r="374" spans="1:19" ht="12.2" customHeight="1" x14ac:dyDescent="0.15">
      <c r="B374" s="31"/>
      <c r="C374" s="34"/>
      <c r="D374" s="143"/>
      <c r="E374" s="32"/>
      <c r="F374" s="67"/>
      <c r="G374" s="65"/>
      <c r="H374" s="141"/>
      <c r="I374" s="141"/>
      <c r="J374" s="126" t="s">
        <v>24</v>
      </c>
      <c r="K374" s="45" t="s">
        <v>258</v>
      </c>
      <c r="L374" s="142" t="s">
        <v>120</v>
      </c>
      <c r="M374" s="30"/>
      <c r="N374" s="29" t="s">
        <v>256</v>
      </c>
      <c r="O374" s="67" t="s">
        <v>256</v>
      </c>
      <c r="P374" s="65" t="s">
        <v>27</v>
      </c>
      <c r="Q374" s="65" t="s">
        <v>27</v>
      </c>
      <c r="R374" s="48" t="str">
        <f>CONCATENATE("保険料滞納延滞金")</f>
        <v>保険料滞納延滞金</v>
      </c>
      <c r="S374" s="52" t="s">
        <v>256</v>
      </c>
    </row>
    <row r="375" spans="1:19" ht="12.2" customHeight="1" x14ac:dyDescent="0.15">
      <c r="B375" s="31"/>
      <c r="C375" s="34"/>
      <c r="D375" s="143"/>
      <c r="E375" s="32"/>
      <c r="F375" s="67"/>
      <c r="G375" s="65"/>
      <c r="H375" s="141"/>
      <c r="I375" s="141"/>
      <c r="J375" s="126" t="s">
        <v>23</v>
      </c>
      <c r="K375" s="45" t="s">
        <v>139</v>
      </c>
      <c r="L375" s="142" t="s">
        <v>23</v>
      </c>
      <c r="M375" s="30"/>
      <c r="N375" s="29" t="s">
        <v>23</v>
      </c>
      <c r="O375" s="67" t="s">
        <v>23</v>
      </c>
      <c r="P375" s="65" t="s">
        <v>23</v>
      </c>
      <c r="Q375" s="65" t="s">
        <v>23</v>
      </c>
      <c r="R375" s="48"/>
      <c r="S375" s="52"/>
    </row>
    <row r="376" spans="1:19" ht="6.2" customHeight="1" x14ac:dyDescent="0.15">
      <c r="A376" s="75"/>
      <c r="B376" s="33"/>
      <c r="C376" s="111"/>
      <c r="D376" s="119"/>
      <c r="E376" s="73"/>
      <c r="F376" s="33"/>
      <c r="G376" s="65"/>
      <c r="H376" s="33"/>
      <c r="I376" s="33"/>
      <c r="J376" s="35"/>
      <c r="K376" s="62"/>
      <c r="L376" s="60"/>
      <c r="M376" s="77"/>
      <c r="N376" s="67"/>
      <c r="O376" s="67"/>
      <c r="P376" s="65"/>
      <c r="Q376" s="33"/>
      <c r="R376" s="43"/>
      <c r="S376" s="50"/>
    </row>
    <row r="377" spans="1:19" ht="6.2" customHeight="1" x14ac:dyDescent="0.15">
      <c r="A377" s="75"/>
      <c r="B377" s="33"/>
      <c r="C377" s="111"/>
      <c r="D377" s="121"/>
      <c r="E377" s="37"/>
      <c r="F377" s="70"/>
      <c r="G377" s="133"/>
      <c r="H377" s="36"/>
      <c r="I377" s="70"/>
      <c r="J377" s="127"/>
      <c r="K377" s="44"/>
      <c r="L377" s="58"/>
      <c r="M377" s="77"/>
      <c r="N377" s="68"/>
      <c r="O377" s="68"/>
      <c r="P377" s="107"/>
      <c r="Q377" s="108"/>
      <c r="R377" s="47"/>
      <c r="S377" s="51"/>
    </row>
    <row r="378" spans="1:19" ht="12.2" customHeight="1" x14ac:dyDescent="0.15">
      <c r="B378" s="31"/>
      <c r="C378" s="34"/>
      <c r="D378" s="143" t="s">
        <v>46</v>
      </c>
      <c r="E378" s="32" t="s">
        <v>259</v>
      </c>
      <c r="F378" s="67" t="s">
        <v>120</v>
      </c>
      <c r="G378" s="65" t="s">
        <v>27</v>
      </c>
      <c r="H378" s="141" t="s">
        <v>27</v>
      </c>
      <c r="I378" s="141" t="s">
        <v>120</v>
      </c>
      <c r="J378" s="126"/>
      <c r="K378" s="45" t="s">
        <v>23</v>
      </c>
      <c r="L378" s="142" t="s">
        <v>23</v>
      </c>
      <c r="M378" s="30"/>
      <c r="N378" s="29" t="s">
        <v>27</v>
      </c>
      <c r="O378" s="67" t="s">
        <v>27</v>
      </c>
      <c r="P378" s="65" t="s">
        <v>27</v>
      </c>
      <c r="Q378" s="65" t="s">
        <v>27</v>
      </c>
      <c r="R378" s="48"/>
      <c r="S378" s="52" t="s">
        <v>23</v>
      </c>
    </row>
    <row r="379" spans="1:19" ht="6.2" customHeight="1" x14ac:dyDescent="0.15">
      <c r="A379" s="75"/>
      <c r="B379" s="33"/>
      <c r="C379" s="111"/>
      <c r="D379" s="119"/>
      <c r="E379" s="150" t="s">
        <v>260</v>
      </c>
      <c r="F379" s="34"/>
      <c r="G379" s="65"/>
      <c r="H379" s="33"/>
      <c r="I379" s="33"/>
      <c r="J379" s="35" t="s">
        <v>23</v>
      </c>
      <c r="K379" s="46" t="s">
        <v>23</v>
      </c>
      <c r="L379" s="60" t="s">
        <v>23</v>
      </c>
      <c r="M379" s="77"/>
      <c r="N379" s="64" t="s">
        <v>23</v>
      </c>
      <c r="O379" s="64" t="s">
        <v>23</v>
      </c>
      <c r="P379" s="66" t="s">
        <v>23</v>
      </c>
      <c r="Q379" s="63" t="s">
        <v>23</v>
      </c>
      <c r="R379" s="43"/>
      <c r="S379" s="50" t="s">
        <v>23</v>
      </c>
    </row>
    <row r="380" spans="1:19" ht="6.2" customHeight="1" x14ac:dyDescent="0.15">
      <c r="B380" s="61"/>
      <c r="C380" s="111"/>
      <c r="D380" s="119"/>
      <c r="E380" s="150"/>
      <c r="F380" s="33"/>
      <c r="G380" s="134"/>
      <c r="H380" s="33"/>
      <c r="I380" s="33"/>
      <c r="J380" s="127"/>
      <c r="K380" s="44"/>
      <c r="L380" s="58"/>
      <c r="M380" s="77"/>
      <c r="N380" s="67"/>
      <c r="O380" s="67"/>
      <c r="P380" s="108"/>
      <c r="Q380" s="108"/>
      <c r="R380" s="47"/>
      <c r="S380" s="51"/>
    </row>
    <row r="381" spans="1:19" ht="12.2" customHeight="1" x14ac:dyDescent="0.15">
      <c r="B381" s="31"/>
      <c r="C381" s="34"/>
      <c r="D381" s="143"/>
      <c r="E381" s="32"/>
      <c r="F381" s="67"/>
      <c r="G381" s="65"/>
      <c r="H381" s="141"/>
      <c r="I381" s="141"/>
      <c r="J381" s="126" t="s">
        <v>24</v>
      </c>
      <c r="K381" s="45" t="s">
        <v>259</v>
      </c>
      <c r="L381" s="142" t="s">
        <v>120</v>
      </c>
      <c r="M381" s="30"/>
      <c r="N381" s="29" t="s">
        <v>27</v>
      </c>
      <c r="O381" s="67" t="s">
        <v>27</v>
      </c>
      <c r="P381" s="65" t="s">
        <v>27</v>
      </c>
      <c r="Q381" s="65" t="s">
        <v>27</v>
      </c>
      <c r="R381" s="48"/>
      <c r="S381" s="52" t="s">
        <v>23</v>
      </c>
    </row>
    <row r="382" spans="1:19" ht="12.2" customHeight="1" x14ac:dyDescent="0.15">
      <c r="B382" s="31"/>
      <c r="C382" s="34"/>
      <c r="D382" s="143"/>
      <c r="E382" s="32"/>
      <c r="F382" s="67"/>
      <c r="G382" s="65"/>
      <c r="H382" s="141"/>
      <c r="I382" s="141"/>
      <c r="J382" s="126" t="s">
        <v>23</v>
      </c>
      <c r="K382" s="45" t="s">
        <v>260</v>
      </c>
      <c r="L382" s="142" t="s">
        <v>23</v>
      </c>
      <c r="M382" s="30"/>
      <c r="N382" s="29" t="s">
        <v>23</v>
      </c>
      <c r="O382" s="67" t="s">
        <v>23</v>
      </c>
      <c r="P382" s="65" t="s">
        <v>23</v>
      </c>
      <c r="Q382" s="65" t="s">
        <v>23</v>
      </c>
      <c r="R382" s="48"/>
      <c r="S382" s="52"/>
    </row>
    <row r="383" spans="1:19" ht="6.2" customHeight="1" x14ac:dyDescent="0.15">
      <c r="A383" s="75"/>
      <c r="B383" s="74"/>
      <c r="C383" s="113"/>
      <c r="D383" s="122"/>
      <c r="E383" s="40"/>
      <c r="F383" s="71"/>
      <c r="G383" s="132"/>
      <c r="H383" s="104"/>
      <c r="I383" s="104"/>
      <c r="J383" s="128"/>
      <c r="K383" s="59"/>
      <c r="L383" s="41"/>
      <c r="M383" s="77"/>
      <c r="N383" s="64"/>
      <c r="O383" s="64"/>
      <c r="P383" s="66"/>
      <c r="Q383" s="66"/>
      <c r="R383" s="49"/>
      <c r="S383" s="54"/>
    </row>
    <row r="384" spans="1:19" ht="6.2" customHeight="1" x14ac:dyDescent="0.15">
      <c r="A384" s="75"/>
      <c r="B384" s="33"/>
      <c r="C384" s="111"/>
      <c r="D384" s="119"/>
      <c r="E384" s="32"/>
      <c r="F384" s="33"/>
      <c r="G384" s="65"/>
      <c r="H384" s="33"/>
      <c r="I384" s="33"/>
      <c r="J384" s="35"/>
      <c r="K384" s="62"/>
      <c r="L384" s="38"/>
      <c r="M384" s="77"/>
      <c r="N384" s="68"/>
      <c r="O384" s="68"/>
      <c r="P384" s="108"/>
      <c r="Q384" s="108"/>
      <c r="R384" s="47"/>
      <c r="S384" s="51"/>
    </row>
    <row r="385" spans="1:19" ht="12.2" customHeight="1" x14ac:dyDescent="0.15">
      <c r="B385" s="31"/>
      <c r="C385" s="34" t="s">
        <v>46</v>
      </c>
      <c r="D385" s="143"/>
      <c r="E385" s="32" t="s">
        <v>261</v>
      </c>
      <c r="F385" s="67" t="s">
        <v>120</v>
      </c>
      <c r="G385" s="65" t="s">
        <v>27</v>
      </c>
      <c r="H385" s="141" t="s">
        <v>27</v>
      </c>
      <c r="I385" s="141" t="s">
        <v>120</v>
      </c>
      <c r="J385" s="126"/>
      <c r="K385" s="45" t="s">
        <v>23</v>
      </c>
      <c r="L385" s="142" t="s">
        <v>23</v>
      </c>
      <c r="M385" s="30"/>
      <c r="N385" s="29" t="s">
        <v>262</v>
      </c>
      <c r="O385" s="67" t="s">
        <v>262</v>
      </c>
      <c r="P385" s="65" t="s">
        <v>27</v>
      </c>
      <c r="Q385" s="65" t="s">
        <v>27</v>
      </c>
      <c r="R385" s="48"/>
      <c r="S385" s="52" t="s">
        <v>23</v>
      </c>
    </row>
    <row r="386" spans="1:19" ht="6.2" customHeight="1" x14ac:dyDescent="0.15">
      <c r="A386" s="75"/>
      <c r="B386" s="81"/>
      <c r="C386" s="114"/>
      <c r="D386" s="123"/>
      <c r="E386" s="87"/>
      <c r="F386" s="83"/>
      <c r="G386" s="83"/>
      <c r="H386" s="83"/>
      <c r="I386" s="83"/>
      <c r="J386" s="82"/>
      <c r="K386" s="84"/>
      <c r="L386" s="85"/>
      <c r="M386" s="78"/>
      <c r="N386" s="86"/>
      <c r="O386" s="86"/>
      <c r="P386" s="86"/>
      <c r="Q386" s="83"/>
      <c r="R386" s="79"/>
      <c r="S386" s="80"/>
    </row>
    <row r="387" spans="1:19" ht="6.2" customHeight="1" x14ac:dyDescent="0.15">
      <c r="A387" s="92"/>
      <c r="B387" s="8"/>
      <c r="C387" s="115"/>
      <c r="D387" s="124"/>
      <c r="E387" s="9"/>
      <c r="F387" s="90"/>
      <c r="G387" s="90"/>
      <c r="H387" s="8"/>
      <c r="I387" s="90"/>
      <c r="J387" s="90"/>
      <c r="K387" s="12"/>
      <c r="L387" s="90"/>
      <c r="M387" s="16"/>
      <c r="N387" s="91"/>
      <c r="O387" s="91"/>
      <c r="P387" s="88"/>
      <c r="Q387" s="90"/>
      <c r="R387" s="89"/>
      <c r="S387" s="88"/>
    </row>
    <row r="388" spans="1:19" ht="12.2" customHeight="1" x14ac:dyDescent="0.15">
      <c r="A388" s="92"/>
      <c r="B388" s="8"/>
      <c r="C388" s="115"/>
      <c r="D388" s="124"/>
      <c r="E388" s="9"/>
      <c r="F388" s="8"/>
      <c r="G388" s="8"/>
      <c r="H388" s="8"/>
      <c r="I388" s="8"/>
      <c r="J388" s="8"/>
      <c r="K388" s="12"/>
      <c r="L388" s="8"/>
      <c r="M388" s="16"/>
      <c r="N388" s="88"/>
      <c r="O388" s="88"/>
      <c r="P388" s="88"/>
      <c r="Q388" s="8"/>
      <c r="R388" s="12"/>
      <c r="S388" s="88"/>
    </row>
    <row r="389" spans="1:19" ht="35.450000000000003" customHeight="1" x14ac:dyDescent="0.15">
      <c r="A389" s="148"/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  <c r="M389" s="16"/>
      <c r="N389" s="149"/>
      <c r="O389" s="149"/>
      <c r="P389" s="149"/>
      <c r="Q389" s="149"/>
      <c r="R389" s="149"/>
      <c r="S389" s="149"/>
    </row>
    <row r="390" spans="1:19" ht="17.100000000000001" customHeight="1" x14ac:dyDescent="0.15"/>
    <row r="391" spans="1:19" ht="20.100000000000001" customHeight="1" x14ac:dyDescent="0.15">
      <c r="E391" s="151"/>
      <c r="F391" s="151"/>
      <c r="G391" s="151"/>
      <c r="H391" s="151"/>
      <c r="I391" s="151"/>
      <c r="J391" s="151"/>
      <c r="K391" s="151"/>
      <c r="P391" s="144"/>
      <c r="Q391" s="144"/>
      <c r="R391" s="3"/>
      <c r="S391" s="23" t="s">
        <v>23</v>
      </c>
    </row>
    <row r="392" spans="1:19" ht="12.95" customHeight="1" x14ac:dyDescent="0.15">
      <c r="B392" s="152" t="s">
        <v>23</v>
      </c>
      <c r="C392" s="152"/>
      <c r="D392" s="152"/>
      <c r="I392" s="5"/>
      <c r="J392" s="5"/>
      <c r="K392" s="17"/>
      <c r="L392" s="18"/>
      <c r="M392" s="6"/>
      <c r="N392" s="4"/>
      <c r="O392" s="4"/>
      <c r="S392" s="24" t="s">
        <v>15</v>
      </c>
    </row>
    <row r="393" spans="1:19" ht="11.45" customHeight="1" x14ac:dyDescent="0.15">
      <c r="B393" s="153" t="s">
        <v>18</v>
      </c>
      <c r="C393" s="154"/>
      <c r="D393" s="154"/>
      <c r="E393" s="155"/>
      <c r="F393" s="159" t="s">
        <v>10</v>
      </c>
      <c r="G393" s="160"/>
      <c r="H393" s="160"/>
      <c r="I393" s="160"/>
      <c r="J393" s="160"/>
      <c r="K393" s="160"/>
      <c r="L393" s="161"/>
      <c r="M393" s="28"/>
      <c r="N393" s="176" t="s">
        <v>11</v>
      </c>
      <c r="O393" s="179" t="s">
        <v>12</v>
      </c>
      <c r="P393" s="180" t="s">
        <v>16</v>
      </c>
      <c r="Q393" s="180" t="s">
        <v>13</v>
      </c>
      <c r="R393" s="183" t="s">
        <v>21</v>
      </c>
      <c r="S393" s="184"/>
    </row>
    <row r="394" spans="1:19" ht="11.45" customHeight="1" x14ac:dyDescent="0.15">
      <c r="B394" s="156"/>
      <c r="C394" s="157"/>
      <c r="D394" s="157"/>
      <c r="E394" s="158"/>
      <c r="F394" s="162" t="s">
        <v>3</v>
      </c>
      <c r="G394" s="162" t="s">
        <v>4</v>
      </c>
      <c r="H394" s="25" t="s">
        <v>5</v>
      </c>
      <c r="I394" s="166" t="s">
        <v>8</v>
      </c>
      <c r="J394" s="166" t="s">
        <v>9</v>
      </c>
      <c r="K394" s="169"/>
      <c r="L394" s="170"/>
      <c r="M394" s="19"/>
      <c r="N394" s="177"/>
      <c r="O394" s="167"/>
      <c r="P394" s="181"/>
      <c r="Q394" s="181"/>
      <c r="R394" s="185"/>
      <c r="S394" s="186"/>
    </row>
    <row r="395" spans="1:19" ht="11.45" customHeight="1" x14ac:dyDescent="0.15">
      <c r="B395" s="156"/>
      <c r="C395" s="157"/>
      <c r="D395" s="157"/>
      <c r="E395" s="158"/>
      <c r="F395" s="163"/>
      <c r="G395" s="163"/>
      <c r="H395" s="26" t="s">
        <v>6</v>
      </c>
      <c r="I395" s="167"/>
      <c r="J395" s="162" t="s">
        <v>20</v>
      </c>
      <c r="K395" s="171"/>
      <c r="L395" s="173" t="s">
        <v>22</v>
      </c>
      <c r="M395" s="15"/>
      <c r="N395" s="177"/>
      <c r="O395" s="167"/>
      <c r="P395" s="181"/>
      <c r="Q395" s="181"/>
      <c r="R395" s="185"/>
      <c r="S395" s="186"/>
    </row>
    <row r="396" spans="1:19" ht="11.45" customHeight="1" x14ac:dyDescent="0.15">
      <c r="B396" s="156"/>
      <c r="C396" s="157"/>
      <c r="D396" s="157"/>
      <c r="E396" s="158"/>
      <c r="F396" s="163"/>
      <c r="G396" s="163"/>
      <c r="H396" s="26" t="s">
        <v>7</v>
      </c>
      <c r="I396" s="167"/>
      <c r="J396" s="163"/>
      <c r="K396" s="158"/>
      <c r="L396" s="174"/>
      <c r="M396" s="15"/>
      <c r="N396" s="177"/>
      <c r="O396" s="167"/>
      <c r="P396" s="181"/>
      <c r="Q396" s="181"/>
      <c r="R396" s="185"/>
      <c r="S396" s="186"/>
    </row>
    <row r="397" spans="1:19" ht="11.45" customHeight="1" x14ac:dyDescent="0.15">
      <c r="B397" s="20" t="s">
        <v>0</v>
      </c>
      <c r="C397" s="21" t="s">
        <v>1</v>
      </c>
      <c r="D397" s="21" t="s">
        <v>2</v>
      </c>
      <c r="E397" s="22"/>
      <c r="F397" s="164"/>
      <c r="G397" s="165"/>
      <c r="H397" s="27" t="s">
        <v>17</v>
      </c>
      <c r="I397" s="168"/>
      <c r="J397" s="165"/>
      <c r="K397" s="172"/>
      <c r="L397" s="175"/>
      <c r="M397" s="15"/>
      <c r="N397" s="178"/>
      <c r="O397" s="168"/>
      <c r="P397" s="182"/>
      <c r="Q397" s="182"/>
      <c r="R397" s="187"/>
      <c r="S397" s="188"/>
    </row>
    <row r="398" spans="1:19" ht="6.2" customHeight="1" x14ac:dyDescent="0.15">
      <c r="B398" s="29"/>
      <c r="C398" s="110"/>
      <c r="D398" s="118"/>
      <c r="E398" s="42"/>
      <c r="F398" s="68"/>
      <c r="G398" s="108"/>
      <c r="H398" s="103"/>
      <c r="I398" s="103"/>
      <c r="J398" s="125"/>
      <c r="K398" s="57"/>
      <c r="L398" s="58"/>
      <c r="M398" s="30"/>
      <c r="N398" s="69"/>
      <c r="O398" s="39"/>
      <c r="P398" s="107"/>
      <c r="Q398" s="108"/>
      <c r="R398" s="47"/>
      <c r="S398" s="55"/>
    </row>
    <row r="399" spans="1:19" ht="12.2" customHeight="1" x14ac:dyDescent="0.15">
      <c r="B399" s="31" t="s">
        <v>249</v>
      </c>
      <c r="C399" s="34" t="s">
        <v>46</v>
      </c>
      <c r="D399" s="143" t="s">
        <v>24</v>
      </c>
      <c r="E399" s="32" t="s">
        <v>261</v>
      </c>
      <c r="F399" s="67" t="s">
        <v>120</v>
      </c>
      <c r="G399" s="65" t="s">
        <v>27</v>
      </c>
      <c r="H399" s="141" t="s">
        <v>27</v>
      </c>
      <c r="I399" s="141" t="s">
        <v>120</v>
      </c>
      <c r="J399" s="126"/>
      <c r="K399" s="45" t="s">
        <v>23</v>
      </c>
      <c r="L399" s="142" t="s">
        <v>23</v>
      </c>
      <c r="M399" s="30"/>
      <c r="N399" s="29" t="s">
        <v>262</v>
      </c>
      <c r="O399" s="67" t="s">
        <v>262</v>
      </c>
      <c r="P399" s="65" t="s">
        <v>27</v>
      </c>
      <c r="Q399" s="65" t="s">
        <v>27</v>
      </c>
      <c r="R399" s="48"/>
      <c r="S399" s="52" t="s">
        <v>23</v>
      </c>
    </row>
    <row r="400" spans="1:19" ht="6.2" customHeight="1" x14ac:dyDescent="0.15">
      <c r="A400" s="75"/>
      <c r="B400" s="33"/>
      <c r="C400" s="111"/>
      <c r="D400" s="119"/>
      <c r="E400" s="150"/>
      <c r="F400" s="34"/>
      <c r="G400" s="65"/>
      <c r="H400" s="33"/>
      <c r="I400" s="33"/>
      <c r="J400" s="35" t="s">
        <v>23</v>
      </c>
      <c r="K400" s="46" t="s">
        <v>23</v>
      </c>
      <c r="L400" s="60" t="s">
        <v>23</v>
      </c>
      <c r="M400" s="77"/>
      <c r="N400" s="64" t="s">
        <v>23</v>
      </c>
      <c r="O400" s="64" t="s">
        <v>23</v>
      </c>
      <c r="P400" s="66" t="s">
        <v>23</v>
      </c>
      <c r="Q400" s="63" t="s">
        <v>23</v>
      </c>
      <c r="R400" s="43"/>
      <c r="S400" s="50" t="s">
        <v>23</v>
      </c>
    </row>
    <row r="401" spans="1:19" ht="6.2" customHeight="1" x14ac:dyDescent="0.15">
      <c r="B401" s="61"/>
      <c r="C401" s="111"/>
      <c r="D401" s="119"/>
      <c r="E401" s="150"/>
      <c r="F401" s="33"/>
      <c r="G401" s="134"/>
      <c r="H401" s="33"/>
      <c r="I401" s="33"/>
      <c r="J401" s="127"/>
      <c r="K401" s="44"/>
      <c r="L401" s="58"/>
      <c r="M401" s="77"/>
      <c r="N401" s="67"/>
      <c r="O401" s="67"/>
      <c r="P401" s="108"/>
      <c r="Q401" s="108"/>
      <c r="R401" s="47"/>
      <c r="S401" s="51"/>
    </row>
    <row r="402" spans="1:19" ht="12.2" customHeight="1" x14ac:dyDescent="0.15">
      <c r="B402" s="31"/>
      <c r="C402" s="34"/>
      <c r="D402" s="143"/>
      <c r="E402" s="32"/>
      <c r="F402" s="67"/>
      <c r="G402" s="65"/>
      <c r="H402" s="141"/>
      <c r="I402" s="141"/>
      <c r="J402" s="126" t="s">
        <v>24</v>
      </c>
      <c r="K402" s="45" t="s">
        <v>263</v>
      </c>
      <c r="L402" s="142" t="s">
        <v>120</v>
      </c>
      <c r="M402" s="30"/>
      <c r="N402" s="29" t="s">
        <v>262</v>
      </c>
      <c r="O402" s="67" t="s">
        <v>262</v>
      </c>
      <c r="P402" s="65" t="s">
        <v>27</v>
      </c>
      <c r="Q402" s="65" t="s">
        <v>27</v>
      </c>
      <c r="R402" s="48" t="str">
        <f>CONCATENATE("歳計現金預金に伴う利子")</f>
        <v>歳計現金預金に伴う利子</v>
      </c>
      <c r="S402" s="52" t="s">
        <v>262</v>
      </c>
    </row>
    <row r="403" spans="1:19" ht="6.2" customHeight="1" x14ac:dyDescent="0.15">
      <c r="A403" s="75"/>
      <c r="B403" s="74"/>
      <c r="C403" s="113"/>
      <c r="D403" s="122"/>
      <c r="E403" s="40"/>
      <c r="F403" s="71"/>
      <c r="G403" s="132"/>
      <c r="H403" s="104"/>
      <c r="I403" s="104"/>
      <c r="J403" s="128"/>
      <c r="K403" s="59"/>
      <c r="L403" s="41"/>
      <c r="M403" s="77"/>
      <c r="N403" s="64"/>
      <c r="O403" s="64"/>
      <c r="P403" s="66"/>
      <c r="Q403" s="66"/>
      <c r="R403" s="49"/>
      <c r="S403" s="54"/>
    </row>
    <row r="404" spans="1:19" ht="6.2" customHeight="1" x14ac:dyDescent="0.15">
      <c r="A404" s="75"/>
      <c r="B404" s="33"/>
      <c r="C404" s="111"/>
      <c r="D404" s="119"/>
      <c r="E404" s="32"/>
      <c r="F404" s="33"/>
      <c r="G404" s="65"/>
      <c r="H404" s="33"/>
      <c r="I404" s="33"/>
      <c r="J404" s="35"/>
      <c r="K404" s="62"/>
      <c r="L404" s="38"/>
      <c r="M404" s="77"/>
      <c r="N404" s="68"/>
      <c r="O404" s="68"/>
      <c r="P404" s="108"/>
      <c r="Q404" s="108"/>
      <c r="R404" s="47"/>
      <c r="S404" s="51"/>
    </row>
    <row r="405" spans="1:19" ht="12.2" customHeight="1" x14ac:dyDescent="0.15">
      <c r="B405" s="31"/>
      <c r="C405" s="34" t="s">
        <v>54</v>
      </c>
      <c r="D405" s="143"/>
      <c r="E405" s="32" t="s">
        <v>264</v>
      </c>
      <c r="F405" s="67" t="s">
        <v>265</v>
      </c>
      <c r="G405" s="65" t="s">
        <v>27</v>
      </c>
      <c r="H405" s="141" t="s">
        <v>27</v>
      </c>
      <c r="I405" s="141" t="s">
        <v>265</v>
      </c>
      <c r="J405" s="126"/>
      <c r="K405" s="45" t="s">
        <v>23</v>
      </c>
      <c r="L405" s="142" t="s">
        <v>23</v>
      </c>
      <c r="M405" s="30"/>
      <c r="N405" s="29" t="s">
        <v>266</v>
      </c>
      <c r="O405" s="67" t="s">
        <v>267</v>
      </c>
      <c r="P405" s="65" t="s">
        <v>27</v>
      </c>
      <c r="Q405" s="65" t="s">
        <v>254</v>
      </c>
      <c r="R405" s="48"/>
      <c r="S405" s="52" t="s">
        <v>23</v>
      </c>
    </row>
    <row r="406" spans="1:19" ht="6.2" customHeight="1" x14ac:dyDescent="0.15">
      <c r="A406" s="75"/>
      <c r="B406" s="33"/>
      <c r="C406" s="111"/>
      <c r="D406" s="119"/>
      <c r="E406" s="73"/>
      <c r="F406" s="33"/>
      <c r="G406" s="65"/>
      <c r="H406" s="33"/>
      <c r="I406" s="33"/>
      <c r="J406" s="35"/>
      <c r="K406" s="62"/>
      <c r="L406" s="60"/>
      <c r="M406" s="77"/>
      <c r="N406" s="67"/>
      <c r="O406" s="67"/>
      <c r="P406" s="65"/>
      <c r="Q406" s="33"/>
      <c r="R406" s="43"/>
      <c r="S406" s="50"/>
    </row>
    <row r="407" spans="1:19" ht="6.2" customHeight="1" x14ac:dyDescent="0.15">
      <c r="A407" s="75"/>
      <c r="B407" s="33"/>
      <c r="C407" s="111"/>
      <c r="D407" s="121"/>
      <c r="E407" s="37"/>
      <c r="F407" s="70"/>
      <c r="G407" s="133"/>
      <c r="H407" s="36"/>
      <c r="I407" s="70"/>
      <c r="J407" s="127"/>
      <c r="K407" s="44"/>
      <c r="L407" s="58"/>
      <c r="M407" s="77"/>
      <c r="N407" s="68"/>
      <c r="O407" s="68"/>
      <c r="P407" s="107"/>
      <c r="Q407" s="108"/>
      <c r="R407" s="47"/>
      <c r="S407" s="51"/>
    </row>
    <row r="408" spans="1:19" ht="12.2" customHeight="1" x14ac:dyDescent="0.15">
      <c r="B408" s="31"/>
      <c r="C408" s="34"/>
      <c r="D408" s="143" t="s">
        <v>24</v>
      </c>
      <c r="E408" s="32" t="s">
        <v>264</v>
      </c>
      <c r="F408" s="67" t="s">
        <v>268</v>
      </c>
      <c r="G408" s="65" t="s">
        <v>27</v>
      </c>
      <c r="H408" s="141" t="s">
        <v>27</v>
      </c>
      <c r="I408" s="141" t="s">
        <v>268</v>
      </c>
      <c r="J408" s="126"/>
      <c r="K408" s="45" t="s">
        <v>23</v>
      </c>
      <c r="L408" s="142" t="s">
        <v>23</v>
      </c>
      <c r="M408" s="30"/>
      <c r="N408" s="29" t="s">
        <v>266</v>
      </c>
      <c r="O408" s="67" t="s">
        <v>267</v>
      </c>
      <c r="P408" s="65" t="s">
        <v>27</v>
      </c>
      <c r="Q408" s="65" t="s">
        <v>254</v>
      </c>
      <c r="R408" s="48"/>
      <c r="S408" s="52" t="s">
        <v>23</v>
      </c>
    </row>
    <row r="409" spans="1:19" ht="6.2" customHeight="1" x14ac:dyDescent="0.15">
      <c r="A409" s="75"/>
      <c r="B409" s="33"/>
      <c r="C409" s="111"/>
      <c r="D409" s="119"/>
      <c r="E409" s="150"/>
      <c r="F409" s="34"/>
      <c r="G409" s="65"/>
      <c r="H409" s="33"/>
      <c r="I409" s="33"/>
      <c r="J409" s="35" t="s">
        <v>23</v>
      </c>
      <c r="K409" s="46" t="s">
        <v>23</v>
      </c>
      <c r="L409" s="60" t="s">
        <v>23</v>
      </c>
      <c r="M409" s="77"/>
      <c r="N409" s="64" t="s">
        <v>23</v>
      </c>
      <c r="O409" s="64" t="s">
        <v>23</v>
      </c>
      <c r="P409" s="66" t="s">
        <v>23</v>
      </c>
      <c r="Q409" s="63" t="s">
        <v>23</v>
      </c>
      <c r="R409" s="43"/>
      <c r="S409" s="50" t="s">
        <v>23</v>
      </c>
    </row>
    <row r="410" spans="1:19" ht="6.2" customHeight="1" x14ac:dyDescent="0.15">
      <c r="B410" s="61"/>
      <c r="C410" s="111"/>
      <c r="D410" s="119"/>
      <c r="E410" s="150"/>
      <c r="F410" s="33"/>
      <c r="G410" s="134"/>
      <c r="H410" s="33"/>
      <c r="I410" s="33"/>
      <c r="J410" s="127"/>
      <c r="K410" s="44"/>
      <c r="L410" s="58"/>
      <c r="M410" s="77"/>
      <c r="N410" s="67"/>
      <c r="O410" s="67"/>
      <c r="P410" s="108"/>
      <c r="Q410" s="108"/>
      <c r="R410" s="47"/>
      <c r="S410" s="51"/>
    </row>
    <row r="411" spans="1:19" ht="12.2" customHeight="1" x14ac:dyDescent="0.15">
      <c r="B411" s="31"/>
      <c r="C411" s="34"/>
      <c r="D411" s="143"/>
      <c r="E411" s="32"/>
      <c r="F411" s="67"/>
      <c r="G411" s="65"/>
      <c r="H411" s="141"/>
      <c r="I411" s="141"/>
      <c r="J411" s="126" t="s">
        <v>24</v>
      </c>
      <c r="K411" s="45" t="s">
        <v>269</v>
      </c>
      <c r="L411" s="142" t="s">
        <v>270</v>
      </c>
      <c r="M411" s="30"/>
      <c r="N411" s="29" t="s">
        <v>271</v>
      </c>
      <c r="O411" s="67" t="s">
        <v>271</v>
      </c>
      <c r="P411" s="65" t="s">
        <v>27</v>
      </c>
      <c r="Q411" s="65" t="s">
        <v>27</v>
      </c>
      <c r="R411" s="48" t="str">
        <f>CONCATENATE("第三者行為損害賠償金納付金")</f>
        <v>第三者行為損害賠償金納付金</v>
      </c>
      <c r="S411" s="52" t="s">
        <v>271</v>
      </c>
    </row>
    <row r="412" spans="1:19" ht="12.2" customHeight="1" x14ac:dyDescent="0.15">
      <c r="B412" s="31"/>
      <c r="C412" s="34"/>
      <c r="D412" s="143"/>
      <c r="E412" s="32"/>
      <c r="F412" s="67"/>
      <c r="G412" s="65"/>
      <c r="H412" s="141"/>
      <c r="I412" s="141"/>
      <c r="J412" s="126" t="s">
        <v>23</v>
      </c>
      <c r="K412" s="45" t="s">
        <v>272</v>
      </c>
      <c r="L412" s="142" t="s">
        <v>23</v>
      </c>
      <c r="M412" s="30"/>
      <c r="N412" s="29" t="s">
        <v>23</v>
      </c>
      <c r="O412" s="67" t="s">
        <v>23</v>
      </c>
      <c r="P412" s="65" t="s">
        <v>23</v>
      </c>
      <c r="Q412" s="65" t="s">
        <v>23</v>
      </c>
      <c r="R412" s="48"/>
      <c r="S412" s="52" t="s">
        <v>23</v>
      </c>
    </row>
    <row r="413" spans="1:19" ht="6.2" customHeight="1" x14ac:dyDescent="0.15">
      <c r="A413" s="75"/>
      <c r="B413" s="33"/>
      <c r="C413" s="111"/>
      <c r="D413" s="119"/>
      <c r="E413" s="150"/>
      <c r="F413" s="34"/>
      <c r="G413" s="65"/>
      <c r="H413" s="33"/>
      <c r="I413" s="33"/>
      <c r="J413" s="35" t="s">
        <v>23</v>
      </c>
      <c r="K413" s="46" t="s">
        <v>23</v>
      </c>
      <c r="L413" s="60" t="s">
        <v>23</v>
      </c>
      <c r="M413" s="77"/>
      <c r="N413" s="64" t="s">
        <v>23</v>
      </c>
      <c r="O413" s="64" t="s">
        <v>23</v>
      </c>
      <c r="P413" s="66" t="s">
        <v>23</v>
      </c>
      <c r="Q413" s="63" t="s">
        <v>23</v>
      </c>
      <c r="R413" s="43"/>
      <c r="S413" s="50" t="s">
        <v>23</v>
      </c>
    </row>
    <row r="414" spans="1:19" ht="6.2" customHeight="1" x14ac:dyDescent="0.15">
      <c r="B414" s="61"/>
      <c r="C414" s="111"/>
      <c r="D414" s="119"/>
      <c r="E414" s="150"/>
      <c r="F414" s="33"/>
      <c r="G414" s="134"/>
      <c r="H414" s="33"/>
      <c r="I414" s="33"/>
      <c r="J414" s="127"/>
      <c r="K414" s="44"/>
      <c r="L414" s="58"/>
      <c r="M414" s="77"/>
      <c r="N414" s="67"/>
      <c r="O414" s="67"/>
      <c r="P414" s="108"/>
      <c r="Q414" s="108"/>
      <c r="R414" s="47"/>
      <c r="S414" s="51"/>
    </row>
    <row r="415" spans="1:19" ht="12.2" customHeight="1" x14ac:dyDescent="0.15">
      <c r="B415" s="31"/>
      <c r="C415" s="34"/>
      <c r="D415" s="143"/>
      <c r="E415" s="32"/>
      <c r="F415" s="67"/>
      <c r="G415" s="65"/>
      <c r="H415" s="141"/>
      <c r="I415" s="141"/>
      <c r="J415" s="126" t="s">
        <v>46</v>
      </c>
      <c r="K415" s="45" t="s">
        <v>273</v>
      </c>
      <c r="L415" s="142" t="s">
        <v>274</v>
      </c>
      <c r="M415" s="30"/>
      <c r="N415" s="29" t="s">
        <v>275</v>
      </c>
      <c r="O415" s="67" t="s">
        <v>275</v>
      </c>
      <c r="P415" s="65" t="s">
        <v>27</v>
      </c>
      <c r="Q415" s="65" t="s">
        <v>27</v>
      </c>
      <c r="R415" s="48" t="str">
        <f>CONCATENATE("第三者行為損害賠償金納付金")</f>
        <v>第三者行為損害賠償金納付金</v>
      </c>
      <c r="S415" s="52" t="s">
        <v>275</v>
      </c>
    </row>
    <row r="416" spans="1:19" ht="12.2" customHeight="1" x14ac:dyDescent="0.15">
      <c r="B416" s="31"/>
      <c r="C416" s="34"/>
      <c r="D416" s="143"/>
      <c r="E416" s="32"/>
      <c r="F416" s="67"/>
      <c r="G416" s="65"/>
      <c r="H416" s="141"/>
      <c r="I416" s="141"/>
      <c r="J416" s="126" t="s">
        <v>23</v>
      </c>
      <c r="K416" s="45" t="s">
        <v>276</v>
      </c>
      <c r="L416" s="142" t="s">
        <v>23</v>
      </c>
      <c r="M416" s="30"/>
      <c r="N416" s="29" t="s">
        <v>23</v>
      </c>
      <c r="O416" s="67" t="s">
        <v>23</v>
      </c>
      <c r="P416" s="65" t="s">
        <v>23</v>
      </c>
      <c r="Q416" s="65" t="s">
        <v>23</v>
      </c>
      <c r="R416" s="48"/>
      <c r="S416" s="52" t="s">
        <v>23</v>
      </c>
    </row>
    <row r="417" spans="1:19" ht="6.2" customHeight="1" x14ac:dyDescent="0.15">
      <c r="A417" s="75"/>
      <c r="B417" s="33"/>
      <c r="C417" s="111"/>
      <c r="D417" s="119"/>
      <c r="E417" s="150"/>
      <c r="F417" s="34"/>
      <c r="G417" s="65"/>
      <c r="H417" s="33"/>
      <c r="I417" s="33"/>
      <c r="J417" s="35" t="s">
        <v>23</v>
      </c>
      <c r="K417" s="46" t="s">
        <v>23</v>
      </c>
      <c r="L417" s="60" t="s">
        <v>23</v>
      </c>
      <c r="M417" s="77"/>
      <c r="N417" s="64" t="s">
        <v>23</v>
      </c>
      <c r="O417" s="64" t="s">
        <v>23</v>
      </c>
      <c r="P417" s="66" t="s">
        <v>23</v>
      </c>
      <c r="Q417" s="63" t="s">
        <v>23</v>
      </c>
      <c r="R417" s="43"/>
      <c r="S417" s="50" t="s">
        <v>23</v>
      </c>
    </row>
    <row r="418" spans="1:19" ht="6.2" customHeight="1" x14ac:dyDescent="0.15">
      <c r="B418" s="61"/>
      <c r="C418" s="111"/>
      <c r="D418" s="119"/>
      <c r="E418" s="150"/>
      <c r="F418" s="33"/>
      <c r="G418" s="134"/>
      <c r="H418" s="33"/>
      <c r="I418" s="33"/>
      <c r="J418" s="127"/>
      <c r="K418" s="44"/>
      <c r="L418" s="58"/>
      <c r="M418" s="77"/>
      <c r="N418" s="67"/>
      <c r="O418" s="67"/>
      <c r="P418" s="108"/>
      <c r="Q418" s="108"/>
      <c r="R418" s="47"/>
      <c r="S418" s="51"/>
    </row>
    <row r="419" spans="1:19" ht="12.2" customHeight="1" x14ac:dyDescent="0.15">
      <c r="B419" s="31"/>
      <c r="C419" s="34"/>
      <c r="D419" s="143"/>
      <c r="E419" s="32"/>
      <c r="F419" s="67"/>
      <c r="G419" s="65"/>
      <c r="H419" s="141"/>
      <c r="I419" s="141"/>
      <c r="J419" s="126" t="s">
        <v>54</v>
      </c>
      <c r="K419" s="45" t="s">
        <v>277</v>
      </c>
      <c r="L419" s="142" t="s">
        <v>278</v>
      </c>
      <c r="M419" s="30"/>
      <c r="N419" s="29" t="s">
        <v>280</v>
      </c>
      <c r="O419" s="67" t="s">
        <v>279</v>
      </c>
      <c r="P419" s="65" t="s">
        <v>27</v>
      </c>
      <c r="Q419" s="65" t="s">
        <v>254</v>
      </c>
      <c r="R419" s="48" t="str">
        <f>CONCATENATE("給付返納金")</f>
        <v>給付返納金</v>
      </c>
      <c r="S419" s="52" t="s">
        <v>279</v>
      </c>
    </row>
    <row r="420" spans="1:19" ht="12.2" customHeight="1" x14ac:dyDescent="0.15">
      <c r="B420" s="31"/>
      <c r="C420" s="34"/>
      <c r="D420" s="143"/>
      <c r="E420" s="32"/>
      <c r="F420" s="67"/>
      <c r="G420" s="65"/>
      <c r="H420" s="141"/>
      <c r="I420" s="141"/>
      <c r="J420" s="126" t="s">
        <v>23</v>
      </c>
      <c r="K420" s="45" t="s">
        <v>281</v>
      </c>
      <c r="L420" s="142" t="s">
        <v>23</v>
      </c>
      <c r="M420" s="30"/>
      <c r="N420" s="29" t="s">
        <v>23</v>
      </c>
      <c r="O420" s="67" t="s">
        <v>23</v>
      </c>
      <c r="P420" s="65" t="s">
        <v>23</v>
      </c>
      <c r="Q420" s="65" t="s">
        <v>23</v>
      </c>
      <c r="R420" s="48"/>
      <c r="S420" s="52" t="s">
        <v>23</v>
      </c>
    </row>
    <row r="421" spans="1:19" ht="6.2" customHeight="1" x14ac:dyDescent="0.15">
      <c r="A421" s="75"/>
      <c r="B421" s="33"/>
      <c r="C421" s="111"/>
      <c r="D421" s="119"/>
      <c r="E421" s="150"/>
      <c r="F421" s="34"/>
      <c r="G421" s="65"/>
      <c r="H421" s="33"/>
      <c r="I421" s="33"/>
      <c r="J421" s="35" t="s">
        <v>23</v>
      </c>
      <c r="K421" s="46" t="s">
        <v>23</v>
      </c>
      <c r="L421" s="60" t="s">
        <v>23</v>
      </c>
      <c r="M421" s="77"/>
      <c r="N421" s="64" t="s">
        <v>23</v>
      </c>
      <c r="O421" s="64" t="s">
        <v>23</v>
      </c>
      <c r="P421" s="66" t="s">
        <v>23</v>
      </c>
      <c r="Q421" s="63" t="s">
        <v>23</v>
      </c>
      <c r="R421" s="43"/>
      <c r="S421" s="50" t="s">
        <v>23</v>
      </c>
    </row>
    <row r="422" spans="1:19" ht="6.2" customHeight="1" x14ac:dyDescent="0.15">
      <c r="B422" s="61"/>
      <c r="C422" s="111"/>
      <c r="D422" s="119"/>
      <c r="E422" s="150"/>
      <c r="F422" s="33"/>
      <c r="G422" s="134"/>
      <c r="H422" s="33"/>
      <c r="I422" s="33"/>
      <c r="J422" s="127"/>
      <c r="K422" s="44"/>
      <c r="L422" s="58"/>
      <c r="M422" s="77"/>
      <c r="N422" s="67"/>
      <c r="O422" s="67"/>
      <c r="P422" s="108"/>
      <c r="Q422" s="108"/>
      <c r="R422" s="47"/>
      <c r="S422" s="51"/>
    </row>
    <row r="423" spans="1:19" ht="12.2" customHeight="1" x14ac:dyDescent="0.15">
      <c r="B423" s="31"/>
      <c r="C423" s="34"/>
      <c r="D423" s="143"/>
      <c r="E423" s="32"/>
      <c r="F423" s="67"/>
      <c r="G423" s="65"/>
      <c r="H423" s="141"/>
      <c r="I423" s="141"/>
      <c r="J423" s="126" t="s">
        <v>61</v>
      </c>
      <c r="K423" s="45" t="s">
        <v>282</v>
      </c>
      <c r="L423" s="142" t="s">
        <v>120</v>
      </c>
      <c r="M423" s="30"/>
      <c r="N423" s="29" t="s">
        <v>283</v>
      </c>
      <c r="O423" s="67" t="s">
        <v>283</v>
      </c>
      <c r="P423" s="65" t="s">
        <v>27</v>
      </c>
      <c r="Q423" s="65" t="s">
        <v>27</v>
      </c>
      <c r="R423" s="48" t="str">
        <f>CONCATENATE("給付返納金")</f>
        <v>給付返納金</v>
      </c>
      <c r="S423" s="52" t="s">
        <v>283</v>
      </c>
    </row>
    <row r="424" spans="1:19" ht="12.2" customHeight="1" x14ac:dyDescent="0.15">
      <c r="B424" s="31"/>
      <c r="C424" s="34"/>
      <c r="D424" s="143"/>
      <c r="E424" s="32"/>
      <c r="F424" s="67"/>
      <c r="G424" s="65"/>
      <c r="H424" s="141"/>
      <c r="I424" s="141"/>
      <c r="J424" s="126" t="s">
        <v>23</v>
      </c>
      <c r="K424" s="45" t="s">
        <v>284</v>
      </c>
      <c r="L424" s="142" t="s">
        <v>23</v>
      </c>
      <c r="M424" s="30"/>
      <c r="N424" s="29" t="s">
        <v>23</v>
      </c>
      <c r="O424" s="67" t="s">
        <v>23</v>
      </c>
      <c r="P424" s="65" t="s">
        <v>23</v>
      </c>
      <c r="Q424" s="65" t="s">
        <v>23</v>
      </c>
      <c r="R424" s="48"/>
      <c r="S424" s="52" t="s">
        <v>23</v>
      </c>
    </row>
    <row r="425" spans="1:19" ht="6.2" customHeight="1" x14ac:dyDescent="0.15">
      <c r="A425" s="75"/>
      <c r="B425" s="33"/>
      <c r="C425" s="111"/>
      <c r="D425" s="119"/>
      <c r="E425" s="150"/>
      <c r="F425" s="34"/>
      <c r="G425" s="65"/>
      <c r="H425" s="33"/>
      <c r="I425" s="33"/>
      <c r="J425" s="35" t="s">
        <v>23</v>
      </c>
      <c r="K425" s="46" t="s">
        <v>23</v>
      </c>
      <c r="L425" s="60" t="s">
        <v>23</v>
      </c>
      <c r="M425" s="77"/>
      <c r="N425" s="64" t="s">
        <v>23</v>
      </c>
      <c r="O425" s="64" t="s">
        <v>23</v>
      </c>
      <c r="P425" s="66" t="s">
        <v>23</v>
      </c>
      <c r="Q425" s="63" t="s">
        <v>23</v>
      </c>
      <c r="R425" s="43"/>
      <c r="S425" s="50" t="s">
        <v>23</v>
      </c>
    </row>
    <row r="426" spans="1:19" ht="6.2" customHeight="1" x14ac:dyDescent="0.15">
      <c r="B426" s="61"/>
      <c r="C426" s="111"/>
      <c r="D426" s="119"/>
      <c r="E426" s="150"/>
      <c r="F426" s="33"/>
      <c r="G426" s="134"/>
      <c r="H426" s="33"/>
      <c r="I426" s="33"/>
      <c r="J426" s="127"/>
      <c r="K426" s="44"/>
      <c r="L426" s="58"/>
      <c r="M426" s="77"/>
      <c r="N426" s="67"/>
      <c r="O426" s="67"/>
      <c r="P426" s="108"/>
      <c r="Q426" s="108"/>
      <c r="R426" s="47"/>
      <c r="S426" s="51"/>
    </row>
    <row r="427" spans="1:19" ht="12.2" customHeight="1" x14ac:dyDescent="0.15">
      <c r="B427" s="31"/>
      <c r="C427" s="34"/>
      <c r="D427" s="143"/>
      <c r="E427" s="32"/>
      <c r="F427" s="67"/>
      <c r="G427" s="65"/>
      <c r="H427" s="141"/>
      <c r="I427" s="141"/>
      <c r="J427" s="126" t="s">
        <v>76</v>
      </c>
      <c r="K427" s="45" t="s">
        <v>285</v>
      </c>
      <c r="L427" s="142" t="s">
        <v>27</v>
      </c>
      <c r="M427" s="30"/>
      <c r="N427" s="29" t="s">
        <v>286</v>
      </c>
      <c r="O427" s="67" t="s">
        <v>286</v>
      </c>
      <c r="P427" s="65" t="s">
        <v>27</v>
      </c>
      <c r="Q427" s="65" t="s">
        <v>27</v>
      </c>
      <c r="R427" s="48" t="str">
        <f>CONCATENATE("保険料還付に伴う前納報奨費返納金")</f>
        <v>保険料還付に伴う前納報奨費返納金</v>
      </c>
      <c r="S427" s="52" t="s">
        <v>286</v>
      </c>
    </row>
    <row r="428" spans="1:19" ht="6.2" customHeight="1" x14ac:dyDescent="0.15">
      <c r="A428" s="75"/>
      <c r="B428" s="33"/>
      <c r="C428" s="111"/>
      <c r="D428" s="119"/>
      <c r="E428" s="150"/>
      <c r="F428" s="34"/>
      <c r="G428" s="65"/>
      <c r="H428" s="33"/>
      <c r="I428" s="33"/>
      <c r="J428" s="35" t="s">
        <v>23</v>
      </c>
      <c r="K428" s="46" t="s">
        <v>23</v>
      </c>
      <c r="L428" s="60" t="s">
        <v>23</v>
      </c>
      <c r="M428" s="77"/>
      <c r="N428" s="64" t="s">
        <v>23</v>
      </c>
      <c r="O428" s="64" t="s">
        <v>23</v>
      </c>
      <c r="P428" s="66" t="s">
        <v>23</v>
      </c>
      <c r="Q428" s="63" t="s">
        <v>23</v>
      </c>
      <c r="R428" s="43"/>
      <c r="S428" s="50" t="s">
        <v>23</v>
      </c>
    </row>
    <row r="429" spans="1:19" ht="6.2" customHeight="1" x14ac:dyDescent="0.15">
      <c r="B429" s="61"/>
      <c r="C429" s="111"/>
      <c r="D429" s="119"/>
      <c r="E429" s="150"/>
      <c r="F429" s="33"/>
      <c r="G429" s="134"/>
      <c r="H429" s="33"/>
      <c r="I429" s="33"/>
      <c r="J429" s="127"/>
      <c r="K429" s="44"/>
      <c r="L429" s="58"/>
      <c r="M429" s="77"/>
      <c r="N429" s="67"/>
      <c r="O429" s="67"/>
      <c r="P429" s="108"/>
      <c r="Q429" s="108"/>
      <c r="R429" s="47"/>
      <c r="S429" s="51"/>
    </row>
    <row r="430" spans="1:19" ht="12.2" customHeight="1" x14ac:dyDescent="0.15">
      <c r="B430" s="31"/>
      <c r="C430" s="34"/>
      <c r="D430" s="143"/>
      <c r="E430" s="32"/>
      <c r="F430" s="67"/>
      <c r="G430" s="65"/>
      <c r="H430" s="141"/>
      <c r="I430" s="141"/>
      <c r="J430" s="126" t="s">
        <v>171</v>
      </c>
      <c r="K430" s="45" t="s">
        <v>287</v>
      </c>
      <c r="L430" s="142" t="s">
        <v>27</v>
      </c>
      <c r="M430" s="30"/>
      <c r="N430" s="29" t="s">
        <v>288</v>
      </c>
      <c r="O430" s="67" t="s">
        <v>288</v>
      </c>
      <c r="P430" s="65" t="s">
        <v>27</v>
      </c>
      <c r="Q430" s="65" t="s">
        <v>27</v>
      </c>
      <c r="R430" s="48" t="str">
        <f>CONCATENATE("老人保健医療費拠出金還付金")</f>
        <v>老人保健医療費拠出金還付金</v>
      </c>
      <c r="S430" s="52" t="s">
        <v>288</v>
      </c>
    </row>
    <row r="431" spans="1:19" ht="12.2" customHeight="1" x14ac:dyDescent="0.15">
      <c r="B431" s="31"/>
      <c r="C431" s="34"/>
      <c r="D431" s="143"/>
      <c r="E431" s="32"/>
      <c r="F431" s="67"/>
      <c r="G431" s="65"/>
      <c r="H431" s="141"/>
      <c r="I431" s="141"/>
      <c r="J431" s="126" t="s">
        <v>23</v>
      </c>
      <c r="K431" s="45" t="s">
        <v>289</v>
      </c>
      <c r="L431" s="142" t="s">
        <v>23</v>
      </c>
      <c r="M431" s="30"/>
      <c r="N431" s="29" t="s">
        <v>23</v>
      </c>
      <c r="O431" s="67" t="s">
        <v>23</v>
      </c>
      <c r="P431" s="65" t="s">
        <v>23</v>
      </c>
      <c r="Q431" s="65" t="s">
        <v>23</v>
      </c>
      <c r="R431" s="48"/>
      <c r="S431" s="52" t="s">
        <v>23</v>
      </c>
    </row>
    <row r="432" spans="1:19" ht="6.2" customHeight="1" x14ac:dyDescent="0.15">
      <c r="A432" s="75"/>
      <c r="B432" s="33"/>
      <c r="C432" s="111"/>
      <c r="D432" s="119"/>
      <c r="E432" s="150"/>
      <c r="F432" s="34"/>
      <c r="G432" s="65"/>
      <c r="H432" s="33"/>
      <c r="I432" s="33"/>
      <c r="J432" s="35" t="s">
        <v>23</v>
      </c>
      <c r="K432" s="46" t="s">
        <v>23</v>
      </c>
      <c r="L432" s="60" t="s">
        <v>23</v>
      </c>
      <c r="M432" s="77"/>
      <c r="N432" s="64" t="s">
        <v>23</v>
      </c>
      <c r="O432" s="64" t="s">
        <v>23</v>
      </c>
      <c r="P432" s="66" t="s">
        <v>23</v>
      </c>
      <c r="Q432" s="63" t="s">
        <v>23</v>
      </c>
      <c r="R432" s="43"/>
      <c r="S432" s="50" t="s">
        <v>23</v>
      </c>
    </row>
    <row r="433" spans="1:19" ht="6.2" customHeight="1" x14ac:dyDescent="0.15">
      <c r="B433" s="61"/>
      <c r="C433" s="111"/>
      <c r="D433" s="119"/>
      <c r="E433" s="150"/>
      <c r="F433" s="33"/>
      <c r="G433" s="134"/>
      <c r="H433" s="33"/>
      <c r="I433" s="33"/>
      <c r="J433" s="127"/>
      <c r="K433" s="44"/>
      <c r="L433" s="58"/>
      <c r="M433" s="77"/>
      <c r="N433" s="67"/>
      <c r="O433" s="67"/>
      <c r="P433" s="108"/>
      <c r="Q433" s="108"/>
      <c r="R433" s="47"/>
      <c r="S433" s="51"/>
    </row>
    <row r="434" spans="1:19" ht="12.2" customHeight="1" x14ac:dyDescent="0.15">
      <c r="B434" s="31"/>
      <c r="C434" s="34"/>
      <c r="D434" s="143"/>
      <c r="E434" s="32"/>
      <c r="F434" s="67"/>
      <c r="G434" s="65"/>
      <c r="H434" s="141"/>
      <c r="I434" s="141"/>
      <c r="J434" s="126" t="s">
        <v>191</v>
      </c>
      <c r="K434" s="45" t="s">
        <v>264</v>
      </c>
      <c r="L434" s="142" t="s">
        <v>27</v>
      </c>
      <c r="M434" s="30"/>
      <c r="N434" s="29" t="s">
        <v>290</v>
      </c>
      <c r="O434" s="67" t="s">
        <v>290</v>
      </c>
      <c r="P434" s="65" t="s">
        <v>27</v>
      </c>
      <c r="Q434" s="65" t="s">
        <v>27</v>
      </c>
      <c r="R434" s="48" t="str">
        <f>CONCATENATE("自賠責保険料還付金")</f>
        <v>自賠責保険料還付金</v>
      </c>
      <c r="S434" s="52" t="s">
        <v>290</v>
      </c>
    </row>
    <row r="435" spans="1:19" ht="6.2" customHeight="1" x14ac:dyDescent="0.15">
      <c r="A435" s="75"/>
      <c r="B435" s="33"/>
      <c r="C435" s="111"/>
      <c r="D435" s="119"/>
      <c r="E435" s="73"/>
      <c r="F435" s="33"/>
      <c r="G435" s="65"/>
      <c r="H435" s="33"/>
      <c r="I435" s="33"/>
      <c r="J435" s="35"/>
      <c r="K435" s="62"/>
      <c r="L435" s="60"/>
      <c r="M435" s="77"/>
      <c r="N435" s="67"/>
      <c r="O435" s="67"/>
      <c r="P435" s="65"/>
      <c r="Q435" s="33"/>
      <c r="R435" s="43"/>
      <c r="S435" s="50"/>
    </row>
    <row r="436" spans="1:19" ht="6.2" customHeight="1" x14ac:dyDescent="0.15">
      <c r="A436" s="75"/>
      <c r="B436" s="33"/>
      <c r="C436" s="111"/>
      <c r="D436" s="121"/>
      <c r="E436" s="37"/>
      <c r="F436" s="70"/>
      <c r="G436" s="133"/>
      <c r="H436" s="36"/>
      <c r="I436" s="70"/>
      <c r="J436" s="127"/>
      <c r="K436" s="44"/>
      <c r="L436" s="58"/>
      <c r="M436" s="77"/>
      <c r="N436" s="68"/>
      <c r="O436" s="68"/>
      <c r="P436" s="107"/>
      <c r="Q436" s="108"/>
      <c r="R436" s="47"/>
      <c r="S436" s="51"/>
    </row>
    <row r="437" spans="1:19" ht="12.2" customHeight="1" x14ac:dyDescent="0.15">
      <c r="B437" s="31"/>
      <c r="C437" s="34"/>
      <c r="D437" s="143" t="s">
        <v>46</v>
      </c>
      <c r="E437" s="32" t="s">
        <v>291</v>
      </c>
      <c r="F437" s="67" t="s">
        <v>292</v>
      </c>
      <c r="G437" s="65" t="s">
        <v>27</v>
      </c>
      <c r="H437" s="141" t="s">
        <v>27</v>
      </c>
      <c r="I437" s="141" t="s">
        <v>292</v>
      </c>
      <c r="J437" s="126"/>
      <c r="K437" s="45" t="s">
        <v>23</v>
      </c>
      <c r="L437" s="142" t="s">
        <v>23</v>
      </c>
      <c r="M437" s="30"/>
      <c r="N437" s="29" t="s">
        <v>27</v>
      </c>
      <c r="O437" s="67" t="s">
        <v>27</v>
      </c>
      <c r="P437" s="65" t="s">
        <v>27</v>
      </c>
      <c r="Q437" s="65" t="s">
        <v>27</v>
      </c>
      <c r="R437" s="48"/>
      <c r="S437" s="52" t="s">
        <v>23</v>
      </c>
    </row>
    <row r="438" spans="1:19" ht="6.2" customHeight="1" x14ac:dyDescent="0.15">
      <c r="A438" s="75"/>
      <c r="B438" s="33"/>
      <c r="C438" s="111"/>
      <c r="D438" s="119"/>
      <c r="E438" s="150"/>
      <c r="F438" s="34"/>
      <c r="G438" s="65"/>
      <c r="H438" s="33"/>
      <c r="I438" s="33"/>
      <c r="J438" s="35" t="s">
        <v>23</v>
      </c>
      <c r="K438" s="46" t="s">
        <v>23</v>
      </c>
      <c r="L438" s="60" t="s">
        <v>23</v>
      </c>
      <c r="M438" s="77"/>
      <c r="N438" s="64" t="s">
        <v>23</v>
      </c>
      <c r="O438" s="64" t="s">
        <v>23</v>
      </c>
      <c r="P438" s="66" t="s">
        <v>23</v>
      </c>
      <c r="Q438" s="63" t="s">
        <v>23</v>
      </c>
      <c r="R438" s="43"/>
      <c r="S438" s="50" t="s">
        <v>23</v>
      </c>
    </row>
    <row r="439" spans="1:19" ht="6.2" customHeight="1" x14ac:dyDescent="0.15">
      <c r="B439" s="61"/>
      <c r="C439" s="111"/>
      <c r="D439" s="119"/>
      <c r="E439" s="150"/>
      <c r="F439" s="33"/>
      <c r="G439" s="134"/>
      <c r="H439" s="33"/>
      <c r="I439" s="33"/>
      <c r="J439" s="127"/>
      <c r="K439" s="44"/>
      <c r="L439" s="58"/>
      <c r="M439" s="77"/>
      <c r="N439" s="67"/>
      <c r="O439" s="67"/>
      <c r="P439" s="108"/>
      <c r="Q439" s="108"/>
      <c r="R439" s="47"/>
      <c r="S439" s="51"/>
    </row>
    <row r="440" spans="1:19" ht="12.2" customHeight="1" x14ac:dyDescent="0.15">
      <c r="B440" s="31"/>
      <c r="C440" s="34"/>
      <c r="D440" s="143"/>
      <c r="E440" s="32"/>
      <c r="F440" s="67"/>
      <c r="G440" s="65"/>
      <c r="H440" s="141"/>
      <c r="I440" s="141"/>
      <c r="J440" s="126" t="s">
        <v>24</v>
      </c>
      <c r="K440" s="45" t="s">
        <v>291</v>
      </c>
      <c r="L440" s="142" t="s">
        <v>292</v>
      </c>
      <c r="M440" s="30"/>
      <c r="N440" s="29" t="s">
        <v>27</v>
      </c>
      <c r="O440" s="67" t="s">
        <v>27</v>
      </c>
      <c r="P440" s="65" t="s">
        <v>27</v>
      </c>
      <c r="Q440" s="65" t="s">
        <v>27</v>
      </c>
      <c r="R440" s="48"/>
      <c r="S440" s="52" t="s">
        <v>23</v>
      </c>
    </row>
    <row r="441" spans="1:19" ht="6.2" customHeight="1" x14ac:dyDescent="0.15">
      <c r="A441" s="75"/>
      <c r="B441" s="129"/>
      <c r="C441" s="130"/>
      <c r="D441" s="131"/>
      <c r="E441" s="95"/>
      <c r="F441" s="96"/>
      <c r="G441" s="96"/>
      <c r="H441" s="96"/>
      <c r="I441" s="96"/>
      <c r="J441" s="94"/>
      <c r="K441" s="97"/>
      <c r="L441" s="76"/>
      <c r="M441" s="78"/>
      <c r="N441" s="98"/>
      <c r="O441" s="99"/>
      <c r="P441" s="99"/>
      <c r="Q441" s="100"/>
      <c r="R441" s="101"/>
      <c r="S441" s="102"/>
    </row>
    <row r="442" spans="1:19" ht="24.95" customHeight="1" x14ac:dyDescent="0.15">
      <c r="B442" s="145" t="s">
        <v>19</v>
      </c>
      <c r="C442" s="146"/>
      <c r="D442" s="146"/>
      <c r="E442" s="147"/>
      <c r="F442" s="138" t="s">
        <v>293</v>
      </c>
      <c r="G442" s="138" t="s">
        <v>294</v>
      </c>
      <c r="H442" s="138" t="s">
        <v>27</v>
      </c>
      <c r="I442" s="138" t="s">
        <v>295</v>
      </c>
      <c r="J442" s="140"/>
      <c r="K442" s="139"/>
      <c r="L442" s="136"/>
      <c r="M442" s="16"/>
      <c r="N442" s="137" t="s">
        <v>296</v>
      </c>
      <c r="O442" s="138" t="s">
        <v>297</v>
      </c>
      <c r="P442" s="138" t="s">
        <v>30</v>
      </c>
      <c r="Q442" s="138" t="s">
        <v>298</v>
      </c>
      <c r="R442" s="135"/>
      <c r="S442" s="136"/>
    </row>
    <row r="443" spans="1:19" ht="12.2" customHeight="1" x14ac:dyDescent="0.15">
      <c r="A443" s="92"/>
      <c r="B443" s="8"/>
      <c r="C443" s="115"/>
      <c r="D443" s="124"/>
      <c r="E443" s="9"/>
      <c r="F443" s="8"/>
      <c r="G443" s="8"/>
      <c r="H443" s="8"/>
      <c r="I443" s="8"/>
      <c r="J443" s="8"/>
      <c r="K443" s="12"/>
      <c r="L443" s="8"/>
      <c r="M443" s="16"/>
      <c r="N443" s="88"/>
      <c r="O443" s="88"/>
      <c r="P443" s="88"/>
      <c r="Q443" s="8"/>
      <c r="R443" s="12"/>
      <c r="S443" s="88"/>
    </row>
    <row r="444" spans="1:19" ht="12.2" customHeight="1" x14ac:dyDescent="0.15">
      <c r="A444" s="92"/>
      <c r="B444" s="8"/>
      <c r="C444" s="115"/>
      <c r="D444" s="124"/>
      <c r="E444" s="9"/>
      <c r="F444" s="8"/>
      <c r="G444" s="8"/>
      <c r="H444" s="8"/>
      <c r="I444" s="8"/>
      <c r="J444" s="8"/>
      <c r="K444" s="12"/>
      <c r="L444" s="8"/>
      <c r="M444" s="16"/>
      <c r="N444" s="88"/>
      <c r="O444" s="88"/>
      <c r="P444" s="88"/>
      <c r="Q444" s="8"/>
      <c r="R444" s="12"/>
      <c r="S444" s="88"/>
    </row>
    <row r="445" spans="1:19" ht="12.2" customHeight="1" x14ac:dyDescent="0.15">
      <c r="A445" s="92"/>
      <c r="B445" s="8"/>
      <c r="C445" s="115"/>
      <c r="D445" s="124"/>
      <c r="E445" s="9"/>
      <c r="F445" s="8"/>
      <c r="G445" s="8"/>
      <c r="H445" s="8"/>
      <c r="I445" s="8"/>
      <c r="J445" s="8"/>
      <c r="K445" s="12"/>
      <c r="L445" s="8"/>
      <c r="M445" s="16"/>
      <c r="N445" s="88"/>
      <c r="O445" s="88"/>
      <c r="P445" s="88"/>
      <c r="Q445" s="8"/>
      <c r="R445" s="12"/>
      <c r="S445" s="88"/>
    </row>
    <row r="446" spans="1:19" ht="12.2" customHeight="1" x14ac:dyDescent="0.15">
      <c r="A446" s="92"/>
      <c r="B446" s="8"/>
      <c r="C446" s="115"/>
      <c r="D446" s="124"/>
      <c r="E446" s="9"/>
      <c r="F446" s="8"/>
      <c r="G446" s="8"/>
      <c r="H446" s="8"/>
      <c r="I446" s="8"/>
      <c r="J446" s="8"/>
      <c r="K446" s="12"/>
      <c r="L446" s="8"/>
      <c r="M446" s="16"/>
      <c r="N446" s="88"/>
      <c r="O446" s="88"/>
      <c r="P446" s="88"/>
      <c r="Q446" s="8"/>
      <c r="R446" s="12"/>
      <c r="S446" s="88"/>
    </row>
    <row r="447" spans="1:19" ht="12.2" customHeight="1" x14ac:dyDescent="0.15">
      <c r="A447" s="92"/>
      <c r="B447" s="8"/>
      <c r="C447" s="115"/>
      <c r="D447" s="124"/>
      <c r="E447" s="9"/>
      <c r="F447" s="8"/>
      <c r="G447" s="8"/>
      <c r="H447" s="8"/>
      <c r="I447" s="8"/>
      <c r="J447" s="8"/>
      <c r="K447" s="12"/>
      <c r="L447" s="8"/>
      <c r="M447" s="16"/>
      <c r="N447" s="88"/>
      <c r="O447" s="88"/>
      <c r="P447" s="88"/>
      <c r="Q447" s="8"/>
      <c r="R447" s="12"/>
      <c r="S447" s="88"/>
    </row>
    <row r="448" spans="1:19" ht="12.2" customHeight="1" x14ac:dyDescent="0.15">
      <c r="A448" s="92"/>
      <c r="B448" s="8"/>
      <c r="C448" s="115"/>
      <c r="D448" s="124"/>
      <c r="E448" s="9"/>
      <c r="F448" s="8"/>
      <c r="G448" s="8"/>
      <c r="H448" s="8"/>
      <c r="I448" s="8"/>
      <c r="J448" s="8"/>
      <c r="K448" s="12"/>
      <c r="L448" s="8"/>
      <c r="M448" s="16"/>
      <c r="N448" s="88"/>
      <c r="O448" s="88"/>
      <c r="P448" s="88"/>
      <c r="Q448" s="8"/>
      <c r="R448" s="12"/>
      <c r="S448" s="88"/>
    </row>
    <row r="449" spans="1:19" ht="12.2" customHeight="1" x14ac:dyDescent="0.15">
      <c r="A449" s="92"/>
      <c r="B449" s="8"/>
      <c r="C449" s="115"/>
      <c r="D449" s="124"/>
      <c r="E449" s="9"/>
      <c r="F449" s="8"/>
      <c r="G449" s="8"/>
      <c r="H449" s="8"/>
      <c r="I449" s="8"/>
      <c r="J449" s="8"/>
      <c r="K449" s="12"/>
      <c r="L449" s="8"/>
      <c r="M449" s="16"/>
      <c r="N449" s="88"/>
      <c r="O449" s="88"/>
      <c r="P449" s="88"/>
      <c r="Q449" s="8"/>
      <c r="R449" s="12"/>
      <c r="S449" s="88"/>
    </row>
    <row r="450" spans="1:19" ht="12.2" customHeight="1" x14ac:dyDescent="0.15">
      <c r="A450" s="92"/>
      <c r="B450" s="8"/>
      <c r="C450" s="115"/>
      <c r="D450" s="124"/>
      <c r="E450" s="9"/>
      <c r="F450" s="8"/>
      <c r="G450" s="8"/>
      <c r="H450" s="8"/>
      <c r="I450" s="8"/>
      <c r="J450" s="8"/>
      <c r="K450" s="12"/>
      <c r="L450" s="8"/>
      <c r="M450" s="16"/>
      <c r="N450" s="88"/>
      <c r="O450" s="88"/>
      <c r="P450" s="88"/>
      <c r="Q450" s="8"/>
      <c r="R450" s="12"/>
      <c r="S450" s="88"/>
    </row>
    <row r="451" spans="1:19" ht="12.2" customHeight="1" x14ac:dyDescent="0.15">
      <c r="A451" s="92"/>
      <c r="B451" s="8"/>
      <c r="C451" s="115"/>
      <c r="D451" s="124"/>
      <c r="E451" s="9"/>
      <c r="F451" s="8"/>
      <c r="G451" s="8"/>
      <c r="H451" s="8"/>
      <c r="I451" s="8"/>
      <c r="J451" s="8"/>
      <c r="K451" s="12"/>
      <c r="L451" s="8"/>
      <c r="M451" s="16"/>
      <c r="N451" s="88"/>
      <c r="O451" s="88"/>
      <c r="P451" s="88"/>
      <c r="Q451" s="8"/>
      <c r="R451" s="12"/>
      <c r="S451" s="88"/>
    </row>
    <row r="452" spans="1:19" ht="12.2" customHeight="1" x14ac:dyDescent="0.15">
      <c r="A452" s="92"/>
      <c r="B452" s="8"/>
      <c r="C452" s="115"/>
      <c r="D452" s="124"/>
      <c r="E452" s="9"/>
      <c r="F452" s="8"/>
      <c r="G452" s="8"/>
      <c r="H452" s="8"/>
      <c r="I452" s="8"/>
      <c r="J452" s="8"/>
      <c r="K452" s="12"/>
      <c r="L452" s="8"/>
      <c r="M452" s="16"/>
      <c r="N452" s="88"/>
      <c r="O452" s="88"/>
      <c r="P452" s="88"/>
      <c r="Q452" s="8"/>
      <c r="R452" s="12"/>
      <c r="S452" s="88"/>
    </row>
    <row r="453" spans="1:19" ht="12.2" customHeight="1" x14ac:dyDescent="0.15">
      <c r="A453" s="92"/>
      <c r="B453" s="8"/>
      <c r="C453" s="115"/>
      <c r="D453" s="124"/>
      <c r="E453" s="9"/>
      <c r="F453" s="8"/>
      <c r="G453" s="8"/>
      <c r="H453" s="8"/>
      <c r="I453" s="8"/>
      <c r="J453" s="8"/>
      <c r="K453" s="12"/>
      <c r="L453" s="8"/>
      <c r="M453" s="16"/>
      <c r="N453" s="88"/>
      <c r="O453" s="88"/>
      <c r="P453" s="88"/>
      <c r="Q453" s="8"/>
      <c r="R453" s="12"/>
      <c r="S453" s="88"/>
    </row>
    <row r="454" spans="1:19" ht="12.2" customHeight="1" x14ac:dyDescent="0.15">
      <c r="A454" s="92"/>
      <c r="B454" s="8"/>
      <c r="C454" s="115"/>
      <c r="D454" s="124"/>
      <c r="E454" s="9"/>
      <c r="F454" s="8"/>
      <c r="G454" s="8"/>
      <c r="H454" s="8"/>
      <c r="I454" s="8"/>
      <c r="J454" s="8"/>
      <c r="K454" s="12"/>
      <c r="L454" s="8"/>
      <c r="M454" s="16"/>
      <c r="N454" s="88"/>
      <c r="O454" s="88"/>
      <c r="P454" s="88"/>
      <c r="Q454" s="8"/>
      <c r="R454" s="12"/>
      <c r="S454" s="88"/>
    </row>
    <row r="455" spans="1:19" ht="12.2" customHeight="1" x14ac:dyDescent="0.15">
      <c r="A455" s="92"/>
      <c r="B455" s="8"/>
      <c r="C455" s="115"/>
      <c r="D455" s="124"/>
      <c r="E455" s="9"/>
      <c r="F455" s="8"/>
      <c r="G455" s="8"/>
      <c r="H455" s="8"/>
      <c r="I455" s="8"/>
      <c r="J455" s="8"/>
      <c r="K455" s="12"/>
      <c r="L455" s="8"/>
      <c r="M455" s="16"/>
      <c r="N455" s="88"/>
      <c r="O455" s="88"/>
      <c r="P455" s="88"/>
      <c r="Q455" s="8"/>
      <c r="R455" s="12"/>
      <c r="S455" s="88"/>
    </row>
    <row r="456" spans="1:19" ht="12.2" customHeight="1" x14ac:dyDescent="0.15">
      <c r="A456" s="92"/>
      <c r="B456" s="8"/>
      <c r="C456" s="115"/>
      <c r="D456" s="124"/>
      <c r="E456" s="9"/>
      <c r="F456" s="8"/>
      <c r="G456" s="8"/>
      <c r="H456" s="8"/>
      <c r="I456" s="8"/>
      <c r="J456" s="8"/>
      <c r="K456" s="12"/>
      <c r="L456" s="8"/>
      <c r="M456" s="16"/>
      <c r="N456" s="88"/>
      <c r="O456" s="88"/>
      <c r="P456" s="88"/>
      <c r="Q456" s="8"/>
      <c r="R456" s="12"/>
      <c r="S456" s="88"/>
    </row>
    <row r="457" spans="1:19" ht="12.2" customHeight="1" x14ac:dyDescent="0.15">
      <c r="A457" s="92"/>
      <c r="B457" s="8"/>
      <c r="C457" s="115"/>
      <c r="D457" s="124"/>
      <c r="E457" s="9"/>
      <c r="F457" s="8"/>
      <c r="G457" s="8"/>
      <c r="H457" s="8"/>
      <c r="I457" s="8"/>
      <c r="J457" s="8"/>
      <c r="K457" s="12"/>
      <c r="L457" s="8"/>
      <c r="M457" s="16"/>
      <c r="N457" s="88"/>
      <c r="O457" s="88"/>
      <c r="P457" s="88"/>
      <c r="Q457" s="8"/>
      <c r="R457" s="12"/>
      <c r="S457" s="88"/>
    </row>
    <row r="458" spans="1:19" ht="12.2" customHeight="1" x14ac:dyDescent="0.15">
      <c r="A458" s="92"/>
      <c r="B458" s="8"/>
      <c r="C458" s="115"/>
      <c r="D458" s="124"/>
      <c r="E458" s="9"/>
      <c r="F458" s="8"/>
      <c r="G458" s="8"/>
      <c r="H458" s="8"/>
      <c r="I458" s="8"/>
      <c r="J458" s="8"/>
      <c r="K458" s="12"/>
      <c r="L458" s="8"/>
      <c r="M458" s="16"/>
      <c r="N458" s="88"/>
      <c r="O458" s="88"/>
      <c r="P458" s="88"/>
      <c r="Q458" s="8"/>
      <c r="R458" s="12"/>
      <c r="S458" s="88"/>
    </row>
    <row r="459" spans="1:19" ht="12.2" customHeight="1" x14ac:dyDescent="0.15">
      <c r="A459" s="92"/>
      <c r="B459" s="8"/>
      <c r="C459" s="115"/>
      <c r="D459" s="124"/>
      <c r="E459" s="9"/>
      <c r="F459" s="8"/>
      <c r="G459" s="8"/>
      <c r="H459" s="8"/>
      <c r="I459" s="8"/>
      <c r="J459" s="8"/>
      <c r="K459" s="12"/>
      <c r="L459" s="8"/>
      <c r="M459" s="16"/>
      <c r="N459" s="88"/>
      <c r="O459" s="88"/>
      <c r="P459" s="88"/>
      <c r="Q459" s="8"/>
      <c r="R459" s="12"/>
      <c r="S459" s="88"/>
    </row>
    <row r="460" spans="1:19" ht="12.2" customHeight="1" x14ac:dyDescent="0.15">
      <c r="A460" s="92"/>
      <c r="B460" s="8"/>
      <c r="C460" s="115"/>
      <c r="D460" s="124"/>
      <c r="E460" s="9"/>
      <c r="F460" s="8"/>
      <c r="G460" s="8"/>
      <c r="H460" s="8"/>
      <c r="I460" s="8"/>
      <c r="J460" s="8"/>
      <c r="K460" s="12"/>
      <c r="L460" s="8"/>
      <c r="M460" s="16"/>
      <c r="N460" s="88"/>
      <c r="O460" s="88"/>
      <c r="P460" s="88"/>
      <c r="Q460" s="8"/>
      <c r="R460" s="12"/>
      <c r="S460" s="88"/>
    </row>
    <row r="461" spans="1:19" ht="12.2" customHeight="1" x14ac:dyDescent="0.15">
      <c r="A461" s="92"/>
      <c r="B461" s="8"/>
      <c r="C461" s="115"/>
      <c r="D461" s="124"/>
      <c r="E461" s="9"/>
      <c r="F461" s="8"/>
      <c r="G461" s="8"/>
      <c r="H461" s="8"/>
      <c r="I461" s="8"/>
      <c r="J461" s="8"/>
      <c r="K461" s="12"/>
      <c r="L461" s="8"/>
      <c r="M461" s="16"/>
      <c r="N461" s="88"/>
      <c r="O461" s="88"/>
      <c r="P461" s="88"/>
      <c r="Q461" s="8"/>
      <c r="R461" s="12"/>
      <c r="S461" s="88"/>
    </row>
    <row r="462" spans="1:19" ht="12.2" customHeight="1" x14ac:dyDescent="0.15">
      <c r="A462" s="92"/>
      <c r="B462" s="8"/>
      <c r="C462" s="115"/>
      <c r="D462" s="124"/>
      <c r="E462" s="9"/>
      <c r="F462" s="8"/>
      <c r="G462" s="8"/>
      <c r="H462" s="8"/>
      <c r="I462" s="8"/>
      <c r="J462" s="8"/>
      <c r="K462" s="12"/>
      <c r="L462" s="8"/>
      <c r="M462" s="16"/>
      <c r="N462" s="88"/>
      <c r="O462" s="88"/>
      <c r="P462" s="88"/>
      <c r="Q462" s="8"/>
      <c r="R462" s="12"/>
      <c r="S462" s="88"/>
    </row>
    <row r="463" spans="1:19" ht="12.2" customHeight="1" x14ac:dyDescent="0.15">
      <c r="A463" s="92"/>
      <c r="B463" s="8"/>
      <c r="C463" s="115"/>
      <c r="D463" s="124"/>
      <c r="E463" s="9"/>
      <c r="F463" s="8"/>
      <c r="G463" s="8"/>
      <c r="H463" s="8"/>
      <c r="I463" s="8"/>
      <c r="J463" s="8"/>
      <c r="K463" s="12"/>
      <c r="L463" s="8"/>
      <c r="M463" s="16"/>
      <c r="N463" s="88"/>
      <c r="O463" s="88"/>
      <c r="P463" s="88"/>
      <c r="Q463" s="8"/>
      <c r="R463" s="12"/>
      <c r="S463" s="88"/>
    </row>
    <row r="464" spans="1:19" ht="12.2" customHeight="1" x14ac:dyDescent="0.15">
      <c r="A464" s="92"/>
      <c r="B464" s="8"/>
      <c r="C464" s="115"/>
      <c r="D464" s="124"/>
      <c r="E464" s="9"/>
      <c r="F464" s="8"/>
      <c r="G464" s="8"/>
      <c r="H464" s="8"/>
      <c r="I464" s="8"/>
      <c r="J464" s="8"/>
      <c r="K464" s="12"/>
      <c r="L464" s="8"/>
      <c r="M464" s="16"/>
      <c r="N464" s="88"/>
      <c r="O464" s="88"/>
      <c r="P464" s="88"/>
      <c r="Q464" s="8"/>
      <c r="R464" s="12"/>
      <c r="S464" s="88"/>
    </row>
    <row r="465" spans="1:19" ht="12.2" customHeight="1" x14ac:dyDescent="0.15">
      <c r="A465" s="92"/>
      <c r="B465" s="8"/>
      <c r="C465" s="115"/>
      <c r="D465" s="124"/>
      <c r="E465" s="9"/>
      <c r="F465" s="8"/>
      <c r="G465" s="8"/>
      <c r="H465" s="8"/>
      <c r="I465" s="8"/>
      <c r="J465" s="8"/>
      <c r="K465" s="12"/>
      <c r="L465" s="8"/>
      <c r="M465" s="16"/>
      <c r="N465" s="88"/>
      <c r="O465" s="88"/>
      <c r="P465" s="88"/>
      <c r="Q465" s="8"/>
      <c r="R465" s="12"/>
      <c r="S465" s="88"/>
    </row>
    <row r="466" spans="1:19" ht="12.2" customHeight="1" x14ac:dyDescent="0.15">
      <c r="A466" s="92"/>
      <c r="B466" s="8"/>
      <c r="C466" s="115"/>
      <c r="D466" s="124"/>
      <c r="E466" s="9"/>
      <c r="F466" s="8"/>
      <c r="G466" s="8"/>
      <c r="H466" s="8"/>
      <c r="I466" s="8"/>
      <c r="J466" s="8"/>
      <c r="K466" s="12"/>
      <c r="L466" s="8"/>
      <c r="M466" s="16"/>
      <c r="N466" s="88"/>
      <c r="O466" s="88"/>
      <c r="P466" s="88"/>
      <c r="Q466" s="8"/>
      <c r="R466" s="12"/>
      <c r="S466" s="88"/>
    </row>
    <row r="467" spans="1:19" ht="35.450000000000003" customHeight="1" x14ac:dyDescent="0.15">
      <c r="A467" s="148"/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M467" s="16"/>
      <c r="N467" s="149"/>
      <c r="O467" s="149"/>
      <c r="P467" s="149"/>
      <c r="Q467" s="149"/>
      <c r="R467" s="149"/>
      <c r="S467" s="149"/>
    </row>
  </sheetData>
  <mergeCells count="163">
    <mergeCell ref="T21:T23"/>
    <mergeCell ref="E2:K2"/>
    <mergeCell ref="J6:K8"/>
    <mergeCell ref="J5:L5"/>
    <mergeCell ref="D23:E23"/>
    <mergeCell ref="T1:T9"/>
    <mergeCell ref="T11:T12"/>
    <mergeCell ref="T13:T14"/>
    <mergeCell ref="T15:T16"/>
    <mergeCell ref="T17:T18"/>
    <mergeCell ref="T19:T20"/>
    <mergeCell ref="P2:Q2"/>
    <mergeCell ref="F4:L4"/>
    <mergeCell ref="B4:E7"/>
    <mergeCell ref="F5:F8"/>
    <mergeCell ref="D21:E21"/>
    <mergeCell ref="A27:L27"/>
    <mergeCell ref="I5:I8"/>
    <mergeCell ref="L6:L8"/>
    <mergeCell ref="P4:P8"/>
    <mergeCell ref="Q4:Q8"/>
    <mergeCell ref="N4:N8"/>
    <mergeCell ref="O4:O8"/>
    <mergeCell ref="N27:S27"/>
    <mergeCell ref="B26:E26"/>
    <mergeCell ref="G5:G8"/>
    <mergeCell ref="R4:S8"/>
    <mergeCell ref="E17:E18"/>
    <mergeCell ref="E29:K29"/>
    <mergeCell ref="B30:D30"/>
    <mergeCell ref="B31:E34"/>
    <mergeCell ref="F31:L31"/>
    <mergeCell ref="F32:F35"/>
    <mergeCell ref="G32:G35"/>
    <mergeCell ref="I32:I35"/>
    <mergeCell ref="J32:L32"/>
    <mergeCell ref="J33:K35"/>
    <mergeCell ref="L33:L35"/>
    <mergeCell ref="N31:N35"/>
    <mergeCell ref="O31:O35"/>
    <mergeCell ref="P31:P35"/>
    <mergeCell ref="Q31:Q35"/>
    <mergeCell ref="R31:S35"/>
    <mergeCell ref="E44:E45"/>
    <mergeCell ref="E48:E49"/>
    <mergeCell ref="E52:E53"/>
    <mergeCell ref="E56:E57"/>
    <mergeCell ref="E60:E61"/>
    <mergeCell ref="E64:E65"/>
    <mergeCell ref="E71:E72"/>
    <mergeCell ref="E75:E76"/>
    <mergeCell ref="E79:E80"/>
    <mergeCell ref="E83:E84"/>
    <mergeCell ref="E87:E88"/>
    <mergeCell ref="E91:E92"/>
    <mergeCell ref="E104:E105"/>
    <mergeCell ref="E111:E112"/>
    <mergeCell ref="A116:L116"/>
    <mergeCell ref="N116:S116"/>
    <mergeCell ref="E118:K118"/>
    <mergeCell ref="B119:D119"/>
    <mergeCell ref="B120:E123"/>
    <mergeCell ref="F120:L120"/>
    <mergeCell ref="F121:F124"/>
    <mergeCell ref="G121:G124"/>
    <mergeCell ref="I121:I124"/>
    <mergeCell ref="J121:L121"/>
    <mergeCell ref="J122:K124"/>
    <mergeCell ref="L122:L124"/>
    <mergeCell ref="N120:N124"/>
    <mergeCell ref="O120:O124"/>
    <mergeCell ref="P120:P124"/>
    <mergeCell ref="Q120:Q124"/>
    <mergeCell ref="R120:S124"/>
    <mergeCell ref="E136:E137"/>
    <mergeCell ref="E148:E149"/>
    <mergeCell ref="E151:E152"/>
    <mergeCell ref="E157:E158"/>
    <mergeCell ref="E164:E165"/>
    <mergeCell ref="E174:E175"/>
    <mergeCell ref="E189:E190"/>
    <mergeCell ref="E194:E195"/>
    <mergeCell ref="A208:L208"/>
    <mergeCell ref="N208:S208"/>
    <mergeCell ref="E210:K210"/>
    <mergeCell ref="B211:D211"/>
    <mergeCell ref="B212:E215"/>
    <mergeCell ref="F212:L212"/>
    <mergeCell ref="F213:F216"/>
    <mergeCell ref="G213:G216"/>
    <mergeCell ref="I213:I216"/>
    <mergeCell ref="J213:L213"/>
    <mergeCell ref="J214:K216"/>
    <mergeCell ref="L214:L216"/>
    <mergeCell ref="N212:N216"/>
    <mergeCell ref="O212:O216"/>
    <mergeCell ref="P212:P216"/>
    <mergeCell ref="Q212:Q216"/>
    <mergeCell ref="R212:S216"/>
    <mergeCell ref="E219:E220"/>
    <mergeCell ref="E231:E232"/>
    <mergeCell ref="E238:E239"/>
    <mergeCell ref="E248:E249"/>
    <mergeCell ref="E255:E256"/>
    <mergeCell ref="E268:E269"/>
    <mergeCell ref="E275:E276"/>
    <mergeCell ref="E288:E289"/>
    <mergeCell ref="A300:L300"/>
    <mergeCell ref="N300:S300"/>
    <mergeCell ref="E302:K302"/>
    <mergeCell ref="B303:D303"/>
    <mergeCell ref="B304:E307"/>
    <mergeCell ref="F304:L304"/>
    <mergeCell ref="F305:F308"/>
    <mergeCell ref="G305:G308"/>
    <mergeCell ref="I305:I308"/>
    <mergeCell ref="J305:L305"/>
    <mergeCell ref="J306:K308"/>
    <mergeCell ref="L306:L308"/>
    <mergeCell ref="N304:N308"/>
    <mergeCell ref="O304:O308"/>
    <mergeCell ref="P304:P308"/>
    <mergeCell ref="Q304:Q308"/>
    <mergeCell ref="R304:S308"/>
    <mergeCell ref="E311:E312"/>
    <mergeCell ref="E316:E317"/>
    <mergeCell ref="E321:E322"/>
    <mergeCell ref="E325:E326"/>
    <mergeCell ref="E329:E330"/>
    <mergeCell ref="E339:E340"/>
    <mergeCell ref="E352:E353"/>
    <mergeCell ref="E359:E360"/>
    <mergeCell ref="E372:E373"/>
    <mergeCell ref="E379:E380"/>
    <mergeCell ref="A389:L389"/>
    <mergeCell ref="N389:S389"/>
    <mergeCell ref="E391:K391"/>
    <mergeCell ref="B392:D392"/>
    <mergeCell ref="B393:E396"/>
    <mergeCell ref="F393:L393"/>
    <mergeCell ref="F394:F397"/>
    <mergeCell ref="G394:G397"/>
    <mergeCell ref="I394:I397"/>
    <mergeCell ref="J394:L394"/>
    <mergeCell ref="J395:K397"/>
    <mergeCell ref="L395:L397"/>
    <mergeCell ref="N393:N397"/>
    <mergeCell ref="O393:O397"/>
    <mergeCell ref="P393:P397"/>
    <mergeCell ref="Q393:Q397"/>
    <mergeCell ref="R393:S397"/>
    <mergeCell ref="B442:E442"/>
    <mergeCell ref="A467:L467"/>
    <mergeCell ref="N467:S467"/>
    <mergeCell ref="E400:E401"/>
    <mergeCell ref="E409:E410"/>
    <mergeCell ref="E413:E414"/>
    <mergeCell ref="E417:E418"/>
    <mergeCell ref="E421:E422"/>
    <mergeCell ref="E425:E426"/>
    <mergeCell ref="E428:E429"/>
    <mergeCell ref="E432:E433"/>
    <mergeCell ref="E438:E439"/>
  </mergeCells>
  <phoneticPr fontId="2"/>
  <pageMargins left="0.39370078740157483" right="0" top="0.59055118110236227" bottom="0" header="0.43307086614173229" footer="0"/>
  <pageSetup paperSize="8" orientation="landscape" useFirstPageNumber="1" horizontalDpi="300" verticalDpi="300" r:id="rId1"/>
  <headerFooter differentOddEven="1" differentFirst="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18</vt:i4>
      </vt:variant>
    </vt:vector>
  </HeadingPairs>
  <TitlesOfParts>
    <vt:vector size="20" baseType="lpstr">
      <vt:lpstr>NF573301</vt:lpstr>
      <vt:lpstr>Sheet1</vt:lpstr>
      <vt:lpstr>HoseiYosanGaku</vt:lpstr>
      <vt:lpstr>KamokuName</vt:lpstr>
      <vt:lpstr>KanCode</vt:lpstr>
      <vt:lpstr>Kei</vt:lpstr>
      <vt:lpstr>KessonGaku</vt:lpstr>
      <vt:lpstr>KouCode</vt:lpstr>
      <vt:lpstr>KurikosiYosanGaku</vt:lpstr>
      <vt:lpstr>MokuCode</vt:lpstr>
      <vt:lpstr>'NF573301'!Print_Area</vt:lpstr>
      <vt:lpstr>SetuCode</vt:lpstr>
      <vt:lpstr>SetuKingaku</vt:lpstr>
      <vt:lpstr>SetumeiGaku</vt:lpstr>
      <vt:lpstr>SetumeiText</vt:lpstr>
      <vt:lpstr>SetuName</vt:lpstr>
      <vt:lpstr>Syuunyuumisaigaku</vt:lpstr>
      <vt:lpstr>Syuunyuuzumigaku</vt:lpstr>
      <vt:lpstr>TousyoYosanGaku</vt:lpstr>
      <vt:lpstr>Tyouteigaku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yuuko-takasugi</dc:creator>
  <cp:lastModifiedBy>u22112</cp:lastModifiedBy>
  <cp:lastPrinted>2012-01-31T10:32:41Z</cp:lastPrinted>
  <dcterms:created xsi:type="dcterms:W3CDTF">2012-01-27T02:25:54Z</dcterms:created>
  <dcterms:modified xsi:type="dcterms:W3CDTF">2015-08-31T04:21:49Z</dcterms:modified>
</cp:coreProperties>
</file>